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qmulprod.sharepoint.com/sites/RDO/RDO Drive/RDO Operational/Website/Student information and forms/"/>
    </mc:Choice>
  </mc:AlternateContent>
  <xr:revisionPtr revIDLastSave="216" documentId="13_ncr:1_{1DF2D115-FA40-BC4E-B7FF-B2C4CDB81041}" xr6:coauthVersionLast="47" xr6:coauthVersionMax="47" xr10:uidLastSave="{CBF7612B-2EE4-40E1-A5A2-F259A5577915}"/>
  <bookViews>
    <workbookView xWindow="-10640" yWindow="-10910" windowWidth="19420" windowHeight="10420" xr2:uid="{3426EE7A-5B8A-4E6F-8964-AB301ECFD060}"/>
  </bookViews>
  <sheets>
    <sheet name="Change_Prog" sheetId="2" r:id="rId1"/>
    <sheet name="FTtoPT" sheetId="3" r:id="rId2"/>
    <sheet name="PTtoFT" sheetId="5" r:id="rId3"/>
    <sheet name="data" sheetId="4" state="hidden" r:id="rId4"/>
  </sheets>
  <definedNames>
    <definedName name="_xlnm._FilterDatabase" localSheetId="3" hidden="1">data!#REF!</definedName>
    <definedName name="Officer_dropdown" localSheetId="2">School_Institute_table[Officer2]</definedName>
    <definedName name="Officer_dropdown">School_Institute_table[Officer2]</definedName>
    <definedName name="Officer_email_dropdown" localSheetId="2">School_Institute_table[Officer_email]</definedName>
    <definedName name="Officer_email_dropdown">School_Institute_table[Officer_email]</definedName>
    <definedName name="_xlnm.Print_Area" localSheetId="0">Change_Prog!$A$1:$AE$68</definedName>
    <definedName name="_xlnm.Print_Area" localSheetId="1">FTtoPT!$A$1:$E$15</definedName>
    <definedName name="_xlnm.Print_Area" localSheetId="2">PTtoFT!$A$1:$E$15</definedName>
    <definedName name="School_Institute_dropdown" localSheetId="2">School_Institute_table[School_Institute2]</definedName>
    <definedName name="School_Institute_dropdown">School_Institute_table[School_Institute2]</definedName>
    <definedName name="Sponsor_name">#REF!</definedName>
    <definedName name="Sponsorship_informatio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 i="5" l="1"/>
  <c r="G7" i="5"/>
  <c r="G4" i="5" l="1"/>
  <c r="B9" i="5" l="1"/>
  <c r="H7" i="5"/>
  <c r="H4" i="5"/>
  <c r="I5" i="5" s="1"/>
  <c r="J5" i="5" s="1"/>
  <c r="E2" i="5"/>
  <c r="B10" i="5" l="1"/>
  <c r="E4" i="5"/>
  <c r="E7" i="5" s="1"/>
  <c r="E8" i="5" s="1"/>
  <c r="V65" i="2"/>
  <c r="R65" i="2"/>
  <c r="B13" i="5" l="1"/>
  <c r="B14" i="5" s="1"/>
  <c r="E10" i="5" s="1"/>
  <c r="E5" i="5"/>
  <c r="D15" i="5" s="1"/>
  <c r="E2" i="3"/>
  <c r="E9" i="3" l="1"/>
  <c r="B9" i="3"/>
  <c r="B10" i="3" s="1"/>
  <c r="B13" i="3" s="1"/>
  <c r="B14" i="3" s="1"/>
  <c r="E10" i="3" s="1"/>
  <c r="G7" i="3"/>
  <c r="H7" i="3" s="1"/>
  <c r="I8" i="3" s="1"/>
  <c r="J8" i="3" s="1"/>
  <c r="G4" i="3"/>
  <c r="H4" i="3" s="1"/>
  <c r="I5" i="3" s="1"/>
  <c r="J5" i="3" s="1"/>
  <c r="E4" i="3" l="1"/>
  <c r="E5" i="3" l="1"/>
  <c r="E7" i="3"/>
  <c r="E8" i="3" s="1"/>
  <c r="D15" i="3" l="1"/>
</calcChain>
</file>

<file path=xl/sharedStrings.xml><?xml version="1.0" encoding="utf-8"?>
<sst xmlns="http://schemas.openxmlformats.org/spreadsheetml/2006/main" count="301" uniqueCount="156">
  <si>
    <t>Research students - change of programme of study</t>
  </si>
  <si>
    <t>QMRDO5</t>
  </si>
  <si>
    <t>Form version:</t>
  </si>
  <si>
    <t>Research students -  change of mode of attendance</t>
  </si>
  <si>
    <t xml:space="preserve">If you are an international student and have any questions about the UK immigration rules and change of programme, </t>
  </si>
  <si>
    <t>please check the Advice and Counselling Service web pages before completing this form =&gt;</t>
  </si>
  <si>
    <t>www.welfare.qmul.ac.uk</t>
  </si>
  <si>
    <t>Section 1 =&gt; to be completed by the student</t>
  </si>
  <si>
    <t>Student's full name</t>
  </si>
  <si>
    <t>Student ID</t>
  </si>
  <si>
    <t>[9-digit number]</t>
  </si>
  <si>
    <t>Funding expiry date (N/A if self-funded)</t>
  </si>
  <si>
    <t>day/month/year</t>
  </si>
  <si>
    <t>Current School/Institute</t>
  </si>
  <si>
    <t>[pick from the drop-down list]</t>
  </si>
  <si>
    <t>Date of initial enrolment</t>
  </si>
  <si>
    <t>New School/Institute</t>
  </si>
  <si>
    <t>Requests cannot be backdated.</t>
  </si>
  <si>
    <t>Transfers between full-time or part-time study are processed in line with your initial date of enrolment.
For example, if your initial enrolment date was the 20th of the month, the transfer to full-time or part-time study will be from the 20th of the month that the change comes into effect.</t>
  </si>
  <si>
    <t>Section 2 =&gt; to be completed by the School/Institute</t>
  </si>
  <si>
    <t>When sending the approved form to the Research Degrees Office, please copy all the approvers listed below.</t>
  </si>
  <si>
    <t>If it requires a change of supervisor, please give the new supervisor's name</t>
  </si>
  <si>
    <t>Director of Graduate Studies' name</t>
  </si>
  <si>
    <t>Date of approval</t>
  </si>
  <si>
    <t>Supervisor's name</t>
  </si>
  <si>
    <t>Please email the approved form to the relevant Research Degrees Officer:</t>
  </si>
  <si>
    <t>http://www.arcs.qmul.ac.uk/research-degrees/contacts/index.html</t>
  </si>
  <si>
    <t>=&gt;</t>
  </si>
  <si>
    <t>Research Degrees Office, Graduate Centre, Room 213, Mile End Road, London E1 4NS - UK</t>
  </si>
  <si>
    <t>FT date</t>
  </si>
  <si>
    <t>FT date + IoS</t>
  </si>
  <si>
    <t>FT enrolment date</t>
  </si>
  <si>
    <t>FT 1st progression</t>
  </si>
  <si>
    <t xml:space="preserve"> &lt;=========</t>
  </si>
  <si>
    <t>days left from PT start date to FT progs due date</t>
  </si>
  <si>
    <t>days left from PT start date to FT progs due date, multiplied by 2</t>
  </si>
  <si>
    <t>PT transfer date</t>
  </si>
  <si>
    <t>PT 1st progression</t>
  </si>
  <si>
    <t>The transfer date must be in line with initial date of enrolment.
E.g.: enrolment 20th of the month, the transfer will be from the 20th of the month that the change comes into effect.</t>
  </si>
  <si>
    <t>Months interrupted b4 FT 1st progression milestone</t>
  </si>
  <si>
    <t>FT 2nd progression</t>
  </si>
  <si>
    <t>Months interrupted b4 FT 2nd progression milestone</t>
  </si>
  <si>
    <t>PT 2nd progression</t>
  </si>
  <si>
    <t>FT months completed</t>
  </si>
  <si>
    <t>FT writing up transfer</t>
  </si>
  <si>
    <t>FT remaining months (excluding writing up)</t>
  </si>
  <si>
    <t>PT planned writing up transfer</t>
  </si>
  <si>
    <t>Writing up 12 months for both FT and PT</t>
  </si>
  <si>
    <t>When applicable, add months of covid extension to writing up</t>
  </si>
  <si>
    <t>programme duration list</t>
  </si>
  <si>
    <t>PT remaining months (including writing up + covid extension)</t>
  </si>
  <si>
    <t>New end date</t>
  </si>
  <si>
    <t>SCE note below</t>
  </si>
  <si>
    <t>4-year</t>
  </si>
  <si>
    <t>5-year</t>
  </si>
  <si>
    <t>School_Institute2</t>
  </si>
  <si>
    <t>Officer1</t>
  </si>
  <si>
    <t>Officer2</t>
  </si>
  <si>
    <t>Officer_email</t>
  </si>
  <si>
    <t>AI for drug discovery (Barts Cancer Institute)</t>
  </si>
  <si>
    <t>ASS</t>
  </si>
  <si>
    <t>Anderson</t>
  </si>
  <si>
    <t>anderson.santos@qmul.ac.uk</t>
  </si>
  <si>
    <t>AI for drug discovery (Blizard Institute)</t>
  </si>
  <si>
    <t>LD</t>
  </si>
  <si>
    <t>Lucie</t>
  </si>
  <si>
    <t>l.dubinik@qmul.ac.uk</t>
  </si>
  <si>
    <t>AI for drug discovery (Institute of Dentistry)</t>
  </si>
  <si>
    <t>AI for drug discovery (Institute of Health Sciences Education)</t>
  </si>
  <si>
    <t>AI for drug discovery (School of Biological and Behavioural Sciences)</t>
  </si>
  <si>
    <t>AI for drug discovery (School of Electronic Engineering and Computer Science)</t>
  </si>
  <si>
    <t>AI for drug discovery (School of Engineering and Materials Science)</t>
  </si>
  <si>
    <t>AI for drug discovery (School of Mathematical Sciences)</t>
  </si>
  <si>
    <t>AI for drug discovery (School of Physical and Chemical Sciences)</t>
  </si>
  <si>
    <t>AI for drug discovery (William Harvey Research Institute)</t>
  </si>
  <si>
    <t>AI for drug discovery (Wolfson Institute of Population Health)</t>
  </si>
  <si>
    <t>Barts Cancer Institute</t>
  </si>
  <si>
    <t>Blizard Institute</t>
  </si>
  <si>
    <t>Business Management</t>
  </si>
  <si>
    <t>JCM</t>
  </si>
  <si>
    <t>Jenny</t>
  </si>
  <si>
    <t>hss-researchdegrees@qmul.ac.uk</t>
  </si>
  <si>
    <t>Centre for Commercial Law Studies</t>
  </si>
  <si>
    <t>Data-Centric Engineering (School of Biological and Behavioural Sciences)</t>
  </si>
  <si>
    <t>Data-Centric Engineering (School of Electronic Engineering and Computer Science)</t>
  </si>
  <si>
    <t>Data-Centric Engineering (School of Engineering and Materials Science)</t>
  </si>
  <si>
    <t>Data-Centric Engineering (School of Mathematical Sciences)</t>
  </si>
  <si>
    <t>Data-Centric Engineering (School of Physical and Chemical Sciences)</t>
  </si>
  <si>
    <t>EECS - School of Electronic Engineering and Computer Science</t>
  </si>
  <si>
    <t>Institute of Dentistry</t>
  </si>
  <si>
    <t>Institute of Health Sciences Education</t>
  </si>
  <si>
    <t>School of Biological and Behavioural Sciences</t>
  </si>
  <si>
    <t>School of Business and Management</t>
  </si>
  <si>
    <t>School of Economics and Finance</t>
  </si>
  <si>
    <t>School of Engineering and Materials Science</t>
  </si>
  <si>
    <t>School of English and Drama</t>
  </si>
  <si>
    <t>School of Geography</t>
  </si>
  <si>
    <t>School of History</t>
  </si>
  <si>
    <t>School of Languages, Linguistics and Film</t>
  </si>
  <si>
    <t>School of Law</t>
  </si>
  <si>
    <t>School of Mathematical Sciences</t>
  </si>
  <si>
    <t>School of Physical and Chemical Sciences</t>
  </si>
  <si>
    <t>School of Politics and International Relations</t>
  </si>
  <si>
    <t>William Harvey Research Institute</t>
  </si>
  <si>
    <t>Wolfson Institute of Population Health</t>
  </si>
  <si>
    <t>[drop-down list]</t>
  </si>
  <si>
    <t>Please complete this form if you would like to request to change your programme of study or mode of attendance (change to full-time or part-time study) either within the same School/Institute or to move to another School/Institute within Queen Mary.</t>
  </si>
  <si>
    <t>When sending the approved form to the Research Degrees Officer, please copy all the approvers listed below.</t>
  </si>
  <si>
    <t>Please note!</t>
  </si>
  <si>
    <t>1.</t>
  </si>
  <si>
    <t>2.</t>
  </si>
  <si>
    <t>Students already in their final 12 months, cannot transfer to a different mode of study, as it is the writing up period; the final 12 months is the same length of time for either full-time or part-time students.</t>
  </si>
  <si>
    <t>Students who are in their final 12 months of registration, cannot transfer to a different mode of study.
The writing-up stage (final 12 months of registration) is the same length of time for either full-time or part-time students.</t>
  </si>
  <si>
    <t>Current programme details</t>
  </si>
  <si>
    <t>New programme details</t>
  </si>
  <si>
    <t>[Please check it on MySIS]</t>
  </si>
  <si>
    <t>Funding Source (sponsor's name or self-funded)</t>
  </si>
  <si>
    <t>[normally 13 digits - e.g.: SFDU11111111X]</t>
  </si>
  <si>
    <r>
      <t xml:space="preserve">If you are in receipt of a </t>
    </r>
    <r>
      <rPr>
        <b/>
        <sz val="11"/>
        <color theme="1"/>
        <rFont val="Arial"/>
        <family val="2"/>
      </rPr>
      <t>Postgraduate Doctoral Loan</t>
    </r>
    <r>
      <rPr>
        <sz val="11"/>
        <color theme="1"/>
        <rFont val="Arial"/>
        <family val="2"/>
      </rPr>
      <t xml:space="preserve">, please indicate your </t>
    </r>
    <r>
      <rPr>
        <b/>
        <sz val="11"/>
        <color theme="1"/>
        <rFont val="Arial"/>
        <family val="2"/>
      </rPr>
      <t>Student Support Number</t>
    </r>
  </si>
  <si>
    <t>Mode of attemdance</t>
  </si>
  <si>
    <t>Part-time</t>
  </si>
  <si>
    <t>Full-time</t>
  </si>
  <si>
    <t>Current
School/Institute</t>
  </si>
  <si>
    <t>Current
Programme title</t>
  </si>
  <si>
    <t>Current
Mode of attendance</t>
  </si>
  <si>
    <t>New
School/Institute</t>
  </si>
  <si>
    <t>New
Programme title</t>
  </si>
  <si>
    <t>New
Mode of attendance</t>
  </si>
  <si>
    <t>In line with date of initial enrolment.</t>
  </si>
  <si>
    <t>E.g. if your initial enrolment date was the 20th of the month, the transfer to full-time or part-time study will be from the 20th of the month that the change comes into effect.</t>
  </si>
  <si>
    <t xml:space="preserve"> =&gt; as applicable, you may change data in blue cells [only]</t>
  </si>
  <si>
    <t>=&gt; then, email the form (with completed section 1) to your supervisor + current department's PGR Coordinator/Support Team</t>
  </si>
  <si>
    <t>Student to email form (with completed section 1) to your supervisor + current department's PGR Coordinator/Support Team</t>
  </si>
  <si>
    <t>Where the change of programme of study is within the same School/Institute, only the approval of the Supervisor and the Director of Graduate Studies (or their designated nominee) are required.</t>
  </si>
  <si>
    <t>Where the change of programme of study involves a move from one School/Institute to another, the approval of both the current and the new Director of Graduate Studies must be obtained, together with the new supervisor. No amendment to the programme of study will be carried out without all required approvals in the section below.</t>
  </si>
  <si>
    <t>Supervisor(s) and DGS(s) must add own names and date of approval to the respective sections below.</t>
  </si>
  <si>
    <t>After the change of programme has been approved by supervisor(s) and DGS(s), please email the form to the departmental PGR Coordinator/Support Team for them to update MySIS with the new dates for progression stages.</t>
  </si>
  <si>
    <t>3.</t>
  </si>
  <si>
    <t>Date of change</t>
  </si>
  <si>
    <t>PT enrolment date</t>
  </si>
  <si>
    <t>FT transfer date</t>
  </si>
  <si>
    <t>Months interrupted b4 PT 1st progression milestone</t>
  </si>
  <si>
    <t>Months interrupted b4 PT 2nd progression milestone</t>
  </si>
  <si>
    <t>PT months completed</t>
  </si>
  <si>
    <t>PT remaining months (excluding writing up)</t>
  </si>
  <si>
    <t>FT remaining months (including writing up + covid extension)</t>
  </si>
  <si>
    <t>PT writing up transfer</t>
  </si>
  <si>
    <t>FT planned writing up transfer</t>
  </si>
  <si>
    <t>PT date</t>
  </si>
  <si>
    <t>PT date + IoS</t>
  </si>
  <si>
    <t>days left from FT start date to PT progs due date</t>
  </si>
  <si>
    <t>days left from FT start date to PT progs due date, divided by 2</t>
  </si>
  <si>
    <t>Current programme: 4-year (regular) or 5-year (e.g. IGGI or AIM)</t>
  </si>
  <si>
    <r>
      <t xml:space="preserve">Change from </t>
    </r>
    <r>
      <rPr>
        <b/>
        <sz val="14"/>
        <color rgb="FFFF0000"/>
        <rFont val="Calibri"/>
        <family val="2"/>
        <scheme val="minor"/>
      </rPr>
      <t>FULL</t>
    </r>
    <r>
      <rPr>
        <b/>
        <sz val="14"/>
        <color theme="1"/>
        <rFont val="Calibri"/>
        <family val="2"/>
        <scheme val="minor"/>
      </rPr>
      <t xml:space="preserve">-time =&gt; </t>
    </r>
    <r>
      <rPr>
        <b/>
        <sz val="14"/>
        <color rgb="FFFF0000"/>
        <rFont val="Calibri"/>
        <family val="2"/>
        <scheme val="minor"/>
      </rPr>
      <t>to</t>
    </r>
    <r>
      <rPr>
        <b/>
        <sz val="14"/>
        <color theme="1"/>
        <rFont val="Calibri"/>
        <family val="2"/>
        <scheme val="minor"/>
      </rPr>
      <t xml:space="preserve"> =&gt; </t>
    </r>
    <r>
      <rPr>
        <b/>
        <sz val="14"/>
        <color rgb="FFFF0000"/>
        <rFont val="Calibri"/>
        <family val="2"/>
        <scheme val="minor"/>
      </rPr>
      <t>PART</t>
    </r>
    <r>
      <rPr>
        <b/>
        <sz val="14"/>
        <color theme="1"/>
        <rFont val="Calibri"/>
        <family val="2"/>
        <scheme val="minor"/>
      </rPr>
      <t>-time</t>
    </r>
  </si>
  <si>
    <r>
      <t xml:space="preserve">Change from </t>
    </r>
    <r>
      <rPr>
        <b/>
        <sz val="14"/>
        <color rgb="FFFF0000"/>
        <rFont val="Calibri"/>
        <family val="2"/>
        <scheme val="minor"/>
      </rPr>
      <t>PART</t>
    </r>
    <r>
      <rPr>
        <b/>
        <sz val="14"/>
        <color theme="1"/>
        <rFont val="Calibri"/>
        <family val="2"/>
        <scheme val="minor"/>
      </rPr>
      <t xml:space="preserve">-time =&gt; </t>
    </r>
    <r>
      <rPr>
        <b/>
        <sz val="14"/>
        <color rgb="FFFF0000"/>
        <rFont val="Calibri"/>
        <family val="2"/>
        <scheme val="minor"/>
      </rPr>
      <t>to</t>
    </r>
    <r>
      <rPr>
        <b/>
        <sz val="14"/>
        <color theme="1"/>
        <rFont val="Calibri"/>
        <family val="2"/>
        <scheme val="minor"/>
      </rPr>
      <t xml:space="preserve"> =&gt; </t>
    </r>
    <r>
      <rPr>
        <b/>
        <sz val="14"/>
        <color rgb="FFFF0000"/>
        <rFont val="Calibri"/>
        <family val="2"/>
        <scheme val="minor"/>
      </rPr>
      <t>FULL</t>
    </r>
    <r>
      <rPr>
        <b/>
        <sz val="14"/>
        <color theme="1"/>
        <rFont val="Calibri"/>
        <family val="2"/>
        <scheme val="minor"/>
      </rPr>
      <t>-time</t>
    </r>
  </si>
  <si>
    <r>
      <rPr>
        <b/>
        <sz val="12"/>
        <color theme="9" tint="-0.249977111117893"/>
        <rFont val="Arial"/>
        <family val="2"/>
      </rPr>
      <t>=&gt; You may use either the tab</t>
    </r>
    <r>
      <rPr>
        <b/>
        <sz val="12"/>
        <color theme="9" tint="-0.499984740745262"/>
        <rFont val="Arial"/>
        <family val="2"/>
      </rPr>
      <t xml:space="preserve"> </t>
    </r>
    <r>
      <rPr>
        <b/>
        <u/>
        <sz val="12"/>
        <color theme="8" tint="-0.249977111117893"/>
        <rFont val="Arial"/>
        <family val="2"/>
      </rPr>
      <t>FTtoPT</t>
    </r>
    <r>
      <rPr>
        <b/>
        <sz val="12"/>
        <color theme="8" tint="-0.249977111117893"/>
        <rFont val="Arial"/>
        <family val="2"/>
      </rPr>
      <t xml:space="preserve"> </t>
    </r>
    <r>
      <rPr>
        <b/>
        <sz val="12"/>
        <color theme="9" tint="-0.249977111117893"/>
        <rFont val="Arial"/>
        <family val="2"/>
      </rPr>
      <t>or</t>
    </r>
    <r>
      <rPr>
        <b/>
        <sz val="12"/>
        <color theme="8" tint="-0.249977111117893"/>
        <rFont val="Arial"/>
        <family val="2"/>
      </rPr>
      <t xml:space="preserve"> </t>
    </r>
    <r>
      <rPr>
        <b/>
        <u/>
        <sz val="12"/>
        <color rgb="FF7030A0"/>
        <rFont val="Arial"/>
        <family val="2"/>
      </rPr>
      <t>PTtoFT</t>
    </r>
    <r>
      <rPr>
        <b/>
        <sz val="12"/>
        <color theme="8" tint="-0.249977111117893"/>
        <rFont val="Arial"/>
        <family val="2"/>
      </rPr>
      <t xml:space="preserve"> </t>
    </r>
    <r>
      <rPr>
        <b/>
        <sz val="12"/>
        <color theme="9" tint="-0.249977111117893"/>
        <rFont val="Arial"/>
        <family val="2"/>
      </rPr>
      <t>(in this file) to calculate the new dates for progression stages.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</si>
</sst>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
    <numFmt numFmtId="165" formatCode="dd\-mmm\-yyyy"/>
    <numFmt numFmtId="166" formatCode="dd/mmm/yyyy"/>
  </numFmts>
  <fonts count="38" x14ac:knownFonts="1">
    <font>
      <sz val="11"/>
      <color theme="1"/>
      <name val="Calibri"/>
      <family val="2"/>
      <scheme val="minor"/>
    </font>
    <font>
      <b/>
      <sz val="14"/>
      <color theme="1"/>
      <name val="Calibri"/>
      <family val="2"/>
      <scheme val="minor"/>
    </font>
    <font>
      <b/>
      <sz val="10"/>
      <color theme="1"/>
      <name val="Calibri"/>
      <family val="2"/>
      <scheme val="minor"/>
    </font>
    <font>
      <b/>
      <sz val="10"/>
      <color theme="8" tint="-0.499984740745262"/>
      <name val="Calibri"/>
      <family val="2"/>
      <scheme val="minor"/>
    </font>
    <font>
      <b/>
      <sz val="10"/>
      <name val="Calibri"/>
      <family val="2"/>
      <scheme val="minor"/>
    </font>
    <font>
      <sz val="10"/>
      <name val="Calibri"/>
      <family val="2"/>
      <scheme val="minor"/>
    </font>
    <font>
      <sz val="10"/>
      <color theme="1" tint="0.499984740745262"/>
      <name val="Calibri"/>
      <family val="2"/>
      <scheme val="minor"/>
    </font>
    <font>
      <sz val="10"/>
      <color theme="1"/>
      <name val="Calibri"/>
      <family val="2"/>
      <scheme val="minor"/>
    </font>
    <font>
      <b/>
      <sz val="10"/>
      <color rgb="FFC00000"/>
      <name val="Calibri"/>
      <family val="2"/>
      <scheme val="minor"/>
    </font>
    <font>
      <b/>
      <sz val="12"/>
      <color rgb="FFFF0000"/>
      <name val="Calibri"/>
      <family val="2"/>
      <scheme val="minor"/>
    </font>
    <font>
      <sz val="9"/>
      <color rgb="FFC00000"/>
      <name val="Calibri"/>
      <family val="2"/>
      <scheme val="minor"/>
    </font>
    <font>
      <u/>
      <sz val="11"/>
      <color theme="10"/>
      <name val="Calibri"/>
      <family val="2"/>
      <scheme val="minor"/>
    </font>
    <font>
      <sz val="10"/>
      <color theme="1"/>
      <name val="Arial"/>
      <family val="2"/>
    </font>
    <font>
      <sz val="8"/>
      <color theme="1"/>
      <name val="Calibri"/>
      <family val="2"/>
      <scheme val="minor"/>
    </font>
    <font>
      <b/>
      <sz val="11"/>
      <color theme="1"/>
      <name val="Calibri"/>
      <family val="2"/>
      <scheme val="minor"/>
    </font>
    <font>
      <sz val="12"/>
      <name val="Arial"/>
      <family val="2"/>
    </font>
    <font>
      <b/>
      <sz val="12"/>
      <name val="Arial"/>
      <family val="2"/>
    </font>
    <font>
      <b/>
      <u/>
      <sz val="12"/>
      <name val="Calibri"/>
      <family val="2"/>
      <scheme val="minor"/>
    </font>
    <font>
      <sz val="12"/>
      <color theme="1"/>
      <name val="Arial"/>
      <family val="2"/>
    </font>
    <font>
      <b/>
      <sz val="12"/>
      <color theme="1"/>
      <name val="Arial"/>
      <family val="2"/>
    </font>
    <font>
      <b/>
      <u/>
      <sz val="12"/>
      <color theme="10"/>
      <name val="Calibri"/>
      <family val="2"/>
      <scheme val="minor"/>
    </font>
    <font>
      <b/>
      <sz val="12"/>
      <color rgb="FFFF0000"/>
      <name val="Arial"/>
      <family val="2"/>
    </font>
    <font>
      <u/>
      <sz val="12"/>
      <color theme="10"/>
      <name val="Calibri"/>
      <family val="2"/>
      <scheme val="minor"/>
    </font>
    <font>
      <sz val="12"/>
      <color rgb="FF000000"/>
      <name val="Calibri"/>
      <family val="2"/>
      <scheme val="minor"/>
    </font>
    <font>
      <sz val="9"/>
      <color theme="1"/>
      <name val="Arial"/>
      <family val="2"/>
    </font>
    <font>
      <b/>
      <sz val="11"/>
      <color rgb="FFFF0000"/>
      <name val="Arial"/>
      <family val="2"/>
    </font>
    <font>
      <sz val="11"/>
      <color theme="1"/>
      <name val="Arial"/>
      <family val="2"/>
    </font>
    <font>
      <sz val="12"/>
      <color rgb="FF0070C0"/>
      <name val="Arial"/>
      <family val="2"/>
    </font>
    <font>
      <b/>
      <sz val="11"/>
      <color theme="1"/>
      <name val="Arial"/>
      <family val="2"/>
    </font>
    <font>
      <b/>
      <sz val="12"/>
      <color theme="4" tint="-0.249977111117893"/>
      <name val="Arial"/>
      <family val="2"/>
    </font>
    <font>
      <b/>
      <sz val="10"/>
      <color theme="4" tint="-0.249977111117893"/>
      <name val="Arial"/>
      <family val="2"/>
    </font>
    <font>
      <sz val="10"/>
      <color theme="4" tint="-0.249977111117893"/>
      <name val="Arial"/>
      <family val="2"/>
    </font>
    <font>
      <b/>
      <sz val="12"/>
      <color theme="8" tint="-0.249977111117893"/>
      <name val="Arial"/>
      <family val="2"/>
    </font>
    <font>
      <b/>
      <sz val="14"/>
      <color rgb="FFFF0000"/>
      <name val="Calibri"/>
      <family val="2"/>
      <scheme val="minor"/>
    </font>
    <font>
      <b/>
      <sz val="12"/>
      <color theme="9" tint="-0.499984740745262"/>
      <name val="Arial"/>
      <family val="2"/>
    </font>
    <font>
      <b/>
      <u/>
      <sz val="12"/>
      <color rgb="FF7030A0"/>
      <name val="Arial"/>
      <family val="2"/>
    </font>
    <font>
      <b/>
      <u/>
      <sz val="12"/>
      <color theme="8" tint="-0.249977111117893"/>
      <name val="Arial"/>
      <family val="2"/>
    </font>
    <font>
      <b/>
      <sz val="12"/>
      <color theme="9" tint="-0.249977111117893"/>
      <name val="Arial"/>
      <family val="2"/>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79998168889431442"/>
        <bgColor rgb="FF000000"/>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DashDotDot">
        <color indexed="64"/>
      </left>
      <right/>
      <top style="mediumDashDotDot">
        <color indexed="64"/>
      </top>
      <bottom style="medium">
        <color indexed="64"/>
      </bottom>
      <diagonal/>
    </border>
    <border>
      <left/>
      <right/>
      <top style="mediumDashDotDot">
        <color indexed="64"/>
      </top>
      <bottom style="medium">
        <color indexed="64"/>
      </bottom>
      <diagonal/>
    </border>
    <border>
      <left/>
      <right/>
      <top/>
      <bottom style="mediumDashDotDot">
        <color indexed="64"/>
      </bottom>
      <diagonal/>
    </border>
    <border>
      <left/>
      <right style="mediumDashDotDot">
        <color indexed="64"/>
      </right>
      <top/>
      <bottom style="medium">
        <color indexed="64"/>
      </bottom>
      <diagonal/>
    </border>
    <border>
      <left/>
      <right style="medium">
        <color indexed="64"/>
      </right>
      <top style="medium">
        <color indexed="64"/>
      </top>
      <bottom/>
      <diagonal/>
    </border>
    <border>
      <left/>
      <right style="medium">
        <color indexed="64"/>
      </right>
      <top style="mediumDashDotDot">
        <color indexed="64"/>
      </top>
      <bottom style="medium">
        <color indexed="64"/>
      </bottom>
      <diagonal/>
    </border>
    <border>
      <left/>
      <right style="mediumDashDotDot">
        <color indexed="64"/>
      </right>
      <top style="mediumDashDotDot">
        <color indexed="64"/>
      </top>
      <bottom style="medium">
        <color indexed="64"/>
      </bottom>
      <diagonal/>
    </border>
    <border>
      <left/>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176">
    <xf numFmtId="0" fontId="0" fillId="0" borderId="0" xfId="0"/>
    <xf numFmtId="0" fontId="2" fillId="2" borderId="0" xfId="0" applyFont="1" applyFill="1" applyAlignment="1">
      <alignment vertical="center"/>
    </xf>
    <xf numFmtId="0" fontId="2" fillId="2" borderId="0" xfId="0" applyFont="1" applyFill="1" applyAlignment="1">
      <alignment vertical="top"/>
    </xf>
    <xf numFmtId="0" fontId="4" fillId="0" borderId="0" xfId="0" applyFont="1" applyAlignment="1">
      <alignment horizontal="left" vertical="center"/>
    </xf>
    <xf numFmtId="0" fontId="5" fillId="0" borderId="0" xfId="0" applyFont="1" applyAlignment="1">
      <alignment horizontal="left" vertical="center"/>
    </xf>
    <xf numFmtId="14" fontId="6" fillId="2" borderId="0" xfId="0" applyNumberFormat="1" applyFont="1" applyFill="1" applyAlignment="1">
      <alignment horizontal="right" vertical="center"/>
    </xf>
    <xf numFmtId="14" fontId="5" fillId="0" borderId="0" xfId="0" applyNumberFormat="1" applyFont="1" applyAlignment="1">
      <alignment horizontal="left" vertical="center"/>
    </xf>
    <xf numFmtId="14" fontId="2" fillId="2" borderId="0" xfId="0" applyNumberFormat="1" applyFont="1" applyFill="1" applyAlignment="1">
      <alignment horizontal="right" vertical="center"/>
    </xf>
    <xf numFmtId="14" fontId="7" fillId="2" borderId="0" xfId="0" applyNumberFormat="1" applyFont="1" applyFill="1" applyAlignment="1">
      <alignment vertical="center"/>
    </xf>
    <xf numFmtId="0" fontId="3" fillId="3" borderId="0" xfId="0" applyFont="1" applyFill="1" applyAlignment="1">
      <alignment vertical="center"/>
    </xf>
    <xf numFmtId="0" fontId="8" fillId="2" borderId="0" xfId="0" applyFont="1" applyFill="1" applyAlignment="1">
      <alignment vertical="top" wrapText="1"/>
    </xf>
    <xf numFmtId="0" fontId="3" fillId="3" borderId="1" xfId="0" applyFont="1" applyFill="1" applyBorder="1" applyAlignment="1">
      <alignment horizontal="center" vertical="center"/>
    </xf>
    <xf numFmtId="0" fontId="10" fillId="2" borderId="0" xfId="0" applyFont="1" applyFill="1" applyAlignment="1">
      <alignment horizontal="left" vertical="top" wrapText="1"/>
    </xf>
    <xf numFmtId="0" fontId="2" fillId="2" borderId="1" xfId="0" applyFont="1" applyFill="1" applyBorder="1" applyAlignment="1">
      <alignment vertical="top"/>
    </xf>
    <xf numFmtId="0" fontId="3" fillId="3" borderId="1" xfId="0" applyFont="1" applyFill="1" applyBorder="1" applyAlignment="1" applyProtection="1">
      <alignment horizontal="right" vertical="center"/>
      <protection locked="0"/>
    </xf>
    <xf numFmtId="0" fontId="6" fillId="2" borderId="1" xfId="0" applyFont="1" applyFill="1" applyBorder="1" applyAlignment="1">
      <alignment vertical="top"/>
    </xf>
    <xf numFmtId="0" fontId="2" fillId="2" borderId="5" xfId="0" applyFont="1" applyFill="1" applyBorder="1" applyAlignment="1">
      <alignment vertical="top" wrapText="1"/>
    </xf>
    <xf numFmtId="0" fontId="6" fillId="2" borderId="1" xfId="0" applyFont="1" applyFill="1" applyBorder="1" applyAlignment="1">
      <alignment horizontal="right" vertical="center"/>
    </xf>
    <xf numFmtId="0" fontId="13" fillId="2" borderId="0" xfId="0" applyFont="1" applyFill="1" applyAlignment="1">
      <alignment horizontal="right" vertical="center"/>
    </xf>
    <xf numFmtId="0" fontId="14" fillId="0" borderId="0" xfId="0" applyFont="1" applyAlignment="1">
      <alignment vertical="center"/>
    </xf>
    <xf numFmtId="0" fontId="0" fillId="0" borderId="0" xfId="0" applyAlignment="1">
      <alignment vertical="center"/>
    </xf>
    <xf numFmtId="49" fontId="20" fillId="2" borderId="0" xfId="1" applyNumberFormat="1" applyFont="1" applyFill="1" applyAlignment="1" applyProtection="1">
      <alignment vertical="center"/>
    </xf>
    <xf numFmtId="0" fontId="22" fillId="7" borderId="16" xfId="1" applyFont="1" applyFill="1" applyBorder="1" applyAlignment="1" applyProtection="1">
      <alignment vertical="center"/>
    </xf>
    <xf numFmtId="0" fontId="11" fillId="7" borderId="26" xfId="1" applyFill="1" applyBorder="1" applyAlignment="1" applyProtection="1">
      <alignment horizontal="right" vertical="center"/>
    </xf>
    <xf numFmtId="166" fontId="13" fillId="2" borderId="0" xfId="0" applyNumberFormat="1" applyFont="1" applyFill="1" applyAlignment="1">
      <alignment horizontal="left" vertical="center"/>
    </xf>
    <xf numFmtId="0" fontId="2" fillId="2" borderId="29" xfId="0" applyFont="1" applyFill="1" applyBorder="1" applyAlignment="1">
      <alignment vertical="top"/>
    </xf>
    <xf numFmtId="14" fontId="2" fillId="2" borderId="29" xfId="0" applyNumberFormat="1" applyFont="1" applyFill="1" applyBorder="1" applyAlignment="1">
      <alignment horizontal="right" vertical="center"/>
    </xf>
    <xf numFmtId="49" fontId="18" fillId="2" borderId="0" xfId="0" applyNumberFormat="1" applyFont="1" applyFill="1" applyAlignment="1">
      <alignment vertical="center"/>
    </xf>
    <xf numFmtId="49" fontId="19" fillId="2" borderId="0" xfId="0" applyNumberFormat="1" applyFont="1" applyFill="1" applyAlignment="1">
      <alignment vertical="center"/>
    </xf>
    <xf numFmtId="49" fontId="24" fillId="2" borderId="0" xfId="0" applyNumberFormat="1" applyFont="1" applyFill="1" applyAlignment="1">
      <alignment horizontal="right" vertical="center"/>
    </xf>
    <xf numFmtId="49" fontId="18" fillId="2" borderId="0" xfId="0" applyNumberFormat="1" applyFont="1" applyFill="1" applyAlignment="1">
      <alignment vertical="center" wrapText="1"/>
    </xf>
    <xf numFmtId="49" fontId="19" fillId="2" borderId="0" xfId="0" applyNumberFormat="1" applyFont="1" applyFill="1" applyAlignment="1">
      <alignment horizontal="left" vertical="center"/>
    </xf>
    <xf numFmtId="49" fontId="18" fillId="5" borderId="8" xfId="0" applyNumberFormat="1" applyFont="1" applyFill="1" applyBorder="1" applyAlignment="1">
      <alignment vertical="center"/>
    </xf>
    <xf numFmtId="49" fontId="21" fillId="5" borderId="9" xfId="0" applyNumberFormat="1" applyFont="1" applyFill="1" applyBorder="1" applyAlignment="1">
      <alignment vertical="center"/>
    </xf>
    <xf numFmtId="49" fontId="18" fillId="5" borderId="9" xfId="0" applyNumberFormat="1" applyFont="1" applyFill="1" applyBorder="1" applyAlignment="1">
      <alignment vertical="center"/>
    </xf>
    <xf numFmtId="49" fontId="18" fillId="5" borderId="10" xfId="0" applyNumberFormat="1" applyFont="1" applyFill="1" applyBorder="1" applyAlignment="1">
      <alignment vertical="center"/>
    </xf>
    <xf numFmtId="49" fontId="18" fillId="5" borderId="11" xfId="0" applyNumberFormat="1" applyFont="1" applyFill="1" applyBorder="1" applyAlignment="1">
      <alignment vertical="center"/>
    </xf>
    <xf numFmtId="49" fontId="18" fillId="5" borderId="0" xfId="0" applyNumberFormat="1" applyFont="1" applyFill="1" applyAlignment="1">
      <alignment vertical="center"/>
    </xf>
    <xf numFmtId="49" fontId="25" fillId="5" borderId="0" xfId="0" applyNumberFormat="1" applyFont="1" applyFill="1" applyAlignment="1">
      <alignment horizontal="right" vertical="center"/>
    </xf>
    <xf numFmtId="49" fontId="18" fillId="5" borderId="12" xfId="0" applyNumberFormat="1" applyFont="1" applyFill="1" applyBorder="1" applyAlignment="1">
      <alignment vertical="center"/>
    </xf>
    <xf numFmtId="49" fontId="19" fillId="5" borderId="0" xfId="0" applyNumberFormat="1" applyFont="1" applyFill="1" applyAlignment="1">
      <alignment vertical="center"/>
    </xf>
    <xf numFmtId="49" fontId="18" fillId="5" borderId="0" xfId="0" applyNumberFormat="1" applyFont="1" applyFill="1" applyAlignment="1">
      <alignment horizontal="right" vertical="center"/>
    </xf>
    <xf numFmtId="49" fontId="18" fillId="5" borderId="11" xfId="0" applyNumberFormat="1" applyFont="1" applyFill="1" applyBorder="1" applyAlignment="1">
      <alignment vertical="top"/>
    </xf>
    <xf numFmtId="49" fontId="18" fillId="5" borderId="0" xfId="0" applyNumberFormat="1" applyFont="1" applyFill="1" applyAlignment="1">
      <alignment vertical="top"/>
    </xf>
    <xf numFmtId="49" fontId="12" fillId="5" borderId="0" xfId="0" applyNumberFormat="1" applyFont="1" applyFill="1" applyAlignment="1">
      <alignment horizontal="right" vertical="top"/>
    </xf>
    <xf numFmtId="49" fontId="18" fillId="5" borderId="12" xfId="0" applyNumberFormat="1" applyFont="1" applyFill="1" applyBorder="1" applyAlignment="1">
      <alignment vertical="top"/>
    </xf>
    <xf numFmtId="49" fontId="18" fillId="2" borderId="0" xfId="0" applyNumberFormat="1" applyFont="1" applyFill="1" applyAlignment="1">
      <alignment vertical="top"/>
    </xf>
    <xf numFmtId="49" fontId="18" fillId="5" borderId="0" xfId="0" applyNumberFormat="1" applyFont="1" applyFill="1" applyAlignment="1">
      <alignment horizontal="right" vertical="top" wrapText="1"/>
    </xf>
    <xf numFmtId="49" fontId="29" fillId="5" borderId="0" xfId="0" applyNumberFormat="1" applyFont="1" applyFill="1" applyAlignment="1">
      <alignment vertical="center"/>
    </xf>
    <xf numFmtId="49" fontId="18" fillId="5" borderId="0" xfId="0" applyNumberFormat="1" applyFont="1" applyFill="1" applyAlignment="1">
      <alignment vertical="center" wrapText="1"/>
    </xf>
    <xf numFmtId="49" fontId="12" fillId="5" borderId="0" xfId="0" applyNumberFormat="1" applyFont="1" applyFill="1" applyAlignment="1">
      <alignment vertical="center"/>
    </xf>
    <xf numFmtId="49" fontId="27" fillId="5" borderId="0" xfId="0" applyNumberFormat="1" applyFont="1" applyFill="1" applyAlignment="1">
      <alignment vertical="center"/>
    </xf>
    <xf numFmtId="49" fontId="12" fillId="5" borderId="0" xfId="0" applyNumberFormat="1" applyFont="1" applyFill="1" applyAlignment="1">
      <alignment horizontal="center" vertical="center"/>
    </xf>
    <xf numFmtId="49" fontId="18" fillId="5" borderId="0" xfId="0" applyNumberFormat="1" applyFont="1" applyFill="1" applyAlignment="1">
      <alignment horizontal="left" vertical="top"/>
    </xf>
    <xf numFmtId="49" fontId="12" fillId="5" borderId="0" xfId="0" applyNumberFormat="1" applyFont="1" applyFill="1" applyAlignment="1">
      <alignment vertical="top"/>
    </xf>
    <xf numFmtId="49" fontId="18" fillId="5" borderId="0" xfId="0" applyNumberFormat="1" applyFont="1" applyFill="1" applyAlignment="1">
      <alignment horizontal="left" vertical="center"/>
    </xf>
    <xf numFmtId="49" fontId="18" fillId="5" borderId="0" xfId="0" applyNumberFormat="1" applyFont="1" applyFill="1" applyAlignment="1">
      <alignment horizontal="center" vertical="center"/>
    </xf>
    <xf numFmtId="165" fontId="18" fillId="5" borderId="0" xfId="0" applyNumberFormat="1" applyFont="1" applyFill="1" applyAlignment="1">
      <alignment horizontal="left" vertical="center"/>
    </xf>
    <xf numFmtId="49" fontId="21" fillId="5" borderId="0" xfId="0" applyNumberFormat="1" applyFont="1" applyFill="1" applyAlignment="1">
      <alignment horizontal="right" vertical="center"/>
    </xf>
    <xf numFmtId="49" fontId="18" fillId="5" borderId="13" xfId="0" applyNumberFormat="1" applyFont="1" applyFill="1" applyBorder="1" applyAlignment="1">
      <alignment vertical="center"/>
    </xf>
    <xf numFmtId="49" fontId="18" fillId="5" borderId="14" xfId="0" applyNumberFormat="1" applyFont="1" applyFill="1" applyBorder="1" applyAlignment="1">
      <alignment vertical="center"/>
    </xf>
    <xf numFmtId="49" fontId="18" fillId="5" borderId="14" xfId="0" applyNumberFormat="1" applyFont="1" applyFill="1" applyBorder="1" applyAlignment="1">
      <alignment horizontal="center" vertical="center"/>
    </xf>
    <xf numFmtId="49" fontId="18" fillId="5" borderId="14" xfId="0" applyNumberFormat="1" applyFont="1" applyFill="1" applyBorder="1" applyAlignment="1">
      <alignment horizontal="right" vertical="center"/>
    </xf>
    <xf numFmtId="49" fontId="18" fillId="5" borderId="15" xfId="0" applyNumberFormat="1" applyFont="1" applyFill="1" applyBorder="1" applyAlignment="1">
      <alignment vertical="center"/>
    </xf>
    <xf numFmtId="49" fontId="18" fillId="2" borderId="0" xfId="0" applyNumberFormat="1" applyFont="1" applyFill="1" applyAlignment="1">
      <alignment horizontal="center" vertical="center"/>
    </xf>
    <xf numFmtId="49" fontId="18" fillId="6" borderId="8" xfId="0" applyNumberFormat="1" applyFont="1" applyFill="1" applyBorder="1" applyAlignment="1">
      <alignment vertical="center"/>
    </xf>
    <xf numFmtId="49" fontId="21" fillId="6" borderId="9" xfId="0" applyNumberFormat="1" applyFont="1" applyFill="1" applyBorder="1" applyAlignment="1">
      <alignment vertical="center"/>
    </xf>
    <xf numFmtId="49" fontId="18" fillId="6" borderId="9" xfId="0" applyNumberFormat="1" applyFont="1" applyFill="1" applyBorder="1" applyAlignment="1">
      <alignment vertical="center"/>
    </xf>
    <xf numFmtId="49" fontId="18" fillId="6" borderId="10" xfId="0" applyNumberFormat="1" applyFont="1" applyFill="1" applyBorder="1" applyAlignment="1">
      <alignment vertical="center"/>
    </xf>
    <xf numFmtId="49" fontId="18" fillId="6" borderId="11" xfId="0" applyNumberFormat="1" applyFont="1" applyFill="1" applyBorder="1" applyAlignment="1">
      <alignment vertical="center"/>
    </xf>
    <xf numFmtId="49" fontId="19" fillId="6" borderId="0" xfId="0" applyNumberFormat="1" applyFont="1" applyFill="1" applyAlignment="1">
      <alignment vertical="center"/>
    </xf>
    <xf numFmtId="49" fontId="18" fillId="6" borderId="0" xfId="0" applyNumberFormat="1" applyFont="1" applyFill="1" applyAlignment="1">
      <alignment vertical="center"/>
    </xf>
    <xf numFmtId="49" fontId="18" fillId="6" borderId="12" xfId="0" applyNumberFormat="1" applyFont="1" applyFill="1" applyBorder="1" applyAlignment="1">
      <alignment vertical="center"/>
    </xf>
    <xf numFmtId="49" fontId="18" fillId="6" borderId="0" xfId="0" applyNumberFormat="1" applyFont="1" applyFill="1" applyAlignment="1">
      <alignment horizontal="right" vertical="center"/>
    </xf>
    <xf numFmtId="0" fontId="16" fillId="7" borderId="17" xfId="0" applyFont="1" applyFill="1" applyBorder="1" applyAlignment="1">
      <alignment vertical="center"/>
    </xf>
    <xf numFmtId="0" fontId="16" fillId="7" borderId="16" xfId="0" applyFont="1" applyFill="1" applyBorder="1" applyAlignment="1">
      <alignment vertical="center"/>
    </xf>
    <xf numFmtId="0" fontId="15" fillId="7" borderId="16" xfId="0" applyFont="1" applyFill="1" applyBorder="1" applyAlignment="1">
      <alignment vertical="center" wrapText="1"/>
    </xf>
    <xf numFmtId="0" fontId="15" fillId="7" borderId="19" xfId="0" applyFont="1" applyFill="1" applyBorder="1" applyAlignment="1">
      <alignment vertical="center"/>
    </xf>
    <xf numFmtId="0" fontId="16" fillId="7" borderId="21" xfId="0" applyFont="1" applyFill="1" applyBorder="1" applyAlignment="1">
      <alignment vertical="center"/>
    </xf>
    <xf numFmtId="49" fontId="18" fillId="6" borderId="13" xfId="0" applyNumberFormat="1" applyFont="1" applyFill="1" applyBorder="1" applyAlignment="1">
      <alignment vertical="center"/>
    </xf>
    <xf numFmtId="49" fontId="18" fillId="6" borderId="14" xfId="0" applyNumberFormat="1" applyFont="1" applyFill="1" applyBorder="1" applyAlignment="1">
      <alignment vertical="center"/>
    </xf>
    <xf numFmtId="49" fontId="18" fillId="6" borderId="15" xfId="0" applyNumberFormat="1" applyFont="1" applyFill="1" applyBorder="1" applyAlignment="1">
      <alignment vertical="center"/>
    </xf>
    <xf numFmtId="49" fontId="21" fillId="6" borderId="0" xfId="0" applyNumberFormat="1" applyFont="1" applyFill="1" applyAlignment="1">
      <alignment vertical="center"/>
    </xf>
    <xf numFmtId="49" fontId="28" fillId="6" borderId="11" xfId="0" applyNumberFormat="1" applyFont="1" applyFill="1" applyBorder="1" applyAlignment="1">
      <alignment horizontal="right" vertical="center"/>
    </xf>
    <xf numFmtId="49" fontId="28" fillId="6" borderId="11" xfId="0" applyNumberFormat="1" applyFont="1" applyFill="1" applyBorder="1" applyAlignment="1">
      <alignment horizontal="right" vertical="top"/>
    </xf>
    <xf numFmtId="0" fontId="19" fillId="6" borderId="0" xfId="0" quotePrefix="1" applyFont="1" applyFill="1" applyAlignment="1">
      <alignment vertical="center"/>
    </xf>
    <xf numFmtId="1" fontId="5" fillId="0" borderId="0" xfId="0" applyNumberFormat="1" applyFont="1" applyAlignment="1">
      <alignment horizontal="left" vertical="center"/>
    </xf>
    <xf numFmtId="14" fontId="6" fillId="2" borderId="0" xfId="0" applyNumberFormat="1" applyFont="1" applyFill="1" applyAlignment="1">
      <alignment horizontal="left" vertical="center"/>
    </xf>
    <xf numFmtId="0" fontId="5" fillId="0" borderId="0" xfId="0" applyFont="1" applyAlignment="1">
      <alignment horizontal="left"/>
    </xf>
    <xf numFmtId="165" fontId="2" fillId="2" borderId="1" xfId="0" applyNumberFormat="1" applyFont="1" applyFill="1" applyBorder="1" applyAlignment="1">
      <alignment vertical="top"/>
    </xf>
    <xf numFmtId="165" fontId="3" fillId="3" borderId="1" xfId="0" applyNumberFormat="1" applyFont="1" applyFill="1" applyBorder="1" applyAlignment="1" applyProtection="1">
      <alignment horizontal="right" vertical="center"/>
      <protection locked="0"/>
    </xf>
    <xf numFmtId="165" fontId="2" fillId="2" borderId="5" xfId="0" applyNumberFormat="1" applyFont="1" applyFill="1" applyBorder="1" applyAlignment="1">
      <alignment vertical="top" wrapText="1"/>
    </xf>
    <xf numFmtId="165" fontId="3" fillId="3" borderId="5" xfId="0" applyNumberFormat="1" applyFont="1" applyFill="1" applyBorder="1" applyAlignment="1" applyProtection="1">
      <alignment horizontal="right" vertical="center"/>
      <protection locked="0"/>
    </xf>
    <xf numFmtId="165" fontId="2" fillId="2" borderId="1" xfId="0" applyNumberFormat="1" applyFont="1" applyFill="1" applyBorder="1" applyAlignment="1">
      <alignment horizontal="right" vertical="center"/>
    </xf>
    <xf numFmtId="165" fontId="6" fillId="2" borderId="1" xfId="0" applyNumberFormat="1" applyFont="1" applyFill="1" applyBorder="1" applyAlignment="1">
      <alignment horizontal="right" vertical="center"/>
    </xf>
    <xf numFmtId="49" fontId="12" fillId="5" borderId="16" xfId="0" applyNumberFormat="1" applyFont="1" applyFill="1" applyBorder="1" applyAlignment="1">
      <alignment horizontal="center" vertical="center"/>
    </xf>
    <xf numFmtId="49" fontId="18" fillId="5" borderId="2" xfId="0" applyNumberFormat="1" applyFont="1" applyFill="1" applyBorder="1" applyAlignment="1" applyProtection="1">
      <alignment horizontal="left" vertical="center" wrapText="1"/>
      <protection locked="0"/>
    </xf>
    <xf numFmtId="49" fontId="18" fillId="5" borderId="3" xfId="0" applyNumberFormat="1" applyFont="1" applyFill="1" applyBorder="1" applyAlignment="1" applyProtection="1">
      <alignment horizontal="left" vertical="center" wrapText="1"/>
      <protection locked="0"/>
    </xf>
    <xf numFmtId="49" fontId="18" fillId="5" borderId="4" xfId="0" applyNumberFormat="1" applyFont="1" applyFill="1" applyBorder="1" applyAlignment="1" applyProtection="1">
      <alignment horizontal="left" vertical="center" wrapText="1"/>
      <protection locked="0"/>
    </xf>
    <xf numFmtId="49" fontId="12" fillId="5" borderId="16" xfId="0" applyNumberFormat="1" applyFont="1" applyFill="1" applyBorder="1" applyAlignment="1">
      <alignment horizontal="center" vertical="top"/>
    </xf>
    <xf numFmtId="49" fontId="18" fillId="6" borderId="0" xfId="0" applyNumberFormat="1" applyFont="1" applyFill="1" applyAlignment="1">
      <alignment horizontal="left" vertical="center" wrapText="1"/>
    </xf>
    <xf numFmtId="0" fontId="32" fillId="6" borderId="0" xfId="1" quotePrefix="1" applyNumberFormat="1" applyFont="1" applyFill="1" applyAlignment="1" applyProtection="1">
      <alignment horizontal="right" vertical="top" wrapText="1"/>
    </xf>
    <xf numFmtId="0" fontId="32" fillId="6" borderId="0" xfId="0" applyFont="1" applyFill="1" applyAlignment="1">
      <alignment horizontal="right" vertical="top" wrapText="1"/>
    </xf>
    <xf numFmtId="49" fontId="18" fillId="6" borderId="2" xfId="0" applyNumberFormat="1" applyFont="1" applyFill="1" applyBorder="1" applyAlignment="1" applyProtection="1">
      <alignment horizontal="left" vertical="center"/>
      <protection locked="0"/>
    </xf>
    <xf numFmtId="49" fontId="18" fillId="6" borderId="3" xfId="0" applyNumberFormat="1" applyFont="1" applyFill="1" applyBorder="1" applyAlignment="1" applyProtection="1">
      <alignment horizontal="left" vertical="center"/>
      <protection locked="0"/>
    </xf>
    <xf numFmtId="49" fontId="18" fillId="6" borderId="4" xfId="0" applyNumberFormat="1" applyFont="1" applyFill="1" applyBorder="1" applyAlignment="1" applyProtection="1">
      <alignment horizontal="left" vertical="center"/>
      <protection locked="0"/>
    </xf>
    <xf numFmtId="49" fontId="18" fillId="5" borderId="2" xfId="0" applyNumberFormat="1" applyFont="1" applyFill="1" applyBorder="1" applyAlignment="1" applyProtection="1">
      <alignment horizontal="center" vertical="center"/>
      <protection locked="0"/>
    </xf>
    <xf numFmtId="49" fontId="18" fillId="5" borderId="3" xfId="0" applyNumberFormat="1" applyFont="1" applyFill="1" applyBorder="1" applyAlignment="1" applyProtection="1">
      <alignment horizontal="center" vertical="center"/>
      <protection locked="0"/>
    </xf>
    <xf numFmtId="49" fontId="18" fillId="5" borderId="4" xfId="0" applyNumberFormat="1" applyFont="1" applyFill="1" applyBorder="1" applyAlignment="1" applyProtection="1">
      <alignment horizontal="center" vertical="center"/>
      <protection locked="0"/>
    </xf>
    <xf numFmtId="49" fontId="18" fillId="3" borderId="2" xfId="0" applyNumberFormat="1" applyFont="1" applyFill="1" applyBorder="1" applyAlignment="1" applyProtection="1">
      <alignment horizontal="center" vertical="center"/>
      <protection locked="0"/>
    </xf>
    <xf numFmtId="49" fontId="18" fillId="3" borderId="3" xfId="0" applyNumberFormat="1" applyFont="1" applyFill="1" applyBorder="1" applyAlignment="1" applyProtection="1">
      <alignment horizontal="center" vertical="center"/>
      <protection locked="0"/>
    </xf>
    <xf numFmtId="49" fontId="18" fillId="3" borderId="4" xfId="0" applyNumberFormat="1" applyFont="1" applyFill="1" applyBorder="1" applyAlignment="1" applyProtection="1">
      <alignment horizontal="center" vertical="center"/>
      <protection locked="0"/>
    </xf>
    <xf numFmtId="49" fontId="18" fillId="3" borderId="2" xfId="0" applyNumberFormat="1" applyFont="1" applyFill="1" applyBorder="1" applyAlignment="1" applyProtection="1">
      <alignment horizontal="left" vertical="center" wrapText="1"/>
      <protection locked="0"/>
    </xf>
    <xf numFmtId="49" fontId="18" fillId="3" borderId="3" xfId="0" applyNumberFormat="1" applyFont="1" applyFill="1" applyBorder="1" applyAlignment="1" applyProtection="1">
      <alignment horizontal="left" vertical="center" wrapText="1"/>
      <protection locked="0"/>
    </xf>
    <xf numFmtId="49" fontId="18" fillId="3" borderId="4" xfId="0" applyNumberFormat="1" applyFont="1" applyFill="1" applyBorder="1" applyAlignment="1" applyProtection="1">
      <alignment horizontal="left" vertical="center" wrapText="1"/>
      <protection locked="0"/>
    </xf>
    <xf numFmtId="49" fontId="26" fillId="5" borderId="0" xfId="0" applyNumberFormat="1" applyFont="1" applyFill="1" applyAlignment="1">
      <alignment horizontal="right" vertical="center" wrapText="1"/>
    </xf>
    <xf numFmtId="49" fontId="26" fillId="5" borderId="19" xfId="0" applyNumberFormat="1" applyFont="1" applyFill="1" applyBorder="1" applyAlignment="1">
      <alignment horizontal="right" vertical="center" wrapText="1"/>
    </xf>
    <xf numFmtId="49" fontId="31" fillId="5" borderId="0" xfId="0" applyNumberFormat="1" applyFont="1" applyFill="1" applyAlignment="1">
      <alignment horizontal="left" vertical="top" wrapText="1"/>
    </xf>
    <xf numFmtId="49" fontId="30" fillId="5" borderId="18" xfId="0" applyNumberFormat="1" applyFont="1" applyFill="1" applyBorder="1" applyAlignment="1">
      <alignment horizontal="left" vertical="center" wrapText="1"/>
    </xf>
    <xf numFmtId="49" fontId="30" fillId="5" borderId="0" xfId="0" applyNumberFormat="1" applyFont="1" applyFill="1" applyAlignment="1">
      <alignment horizontal="left" vertical="center" wrapText="1"/>
    </xf>
    <xf numFmtId="49" fontId="18" fillId="5" borderId="0" xfId="0" applyNumberFormat="1" applyFont="1" applyFill="1" applyAlignment="1">
      <alignment horizontal="left" vertical="top" wrapText="1"/>
    </xf>
    <xf numFmtId="166" fontId="24" fillId="2" borderId="0" xfId="0" applyNumberFormat="1" applyFont="1" applyFill="1" applyAlignment="1">
      <alignment horizontal="left" vertical="center"/>
    </xf>
    <xf numFmtId="49" fontId="19" fillId="2" borderId="0" xfId="0" applyNumberFormat="1" applyFont="1" applyFill="1" applyAlignment="1">
      <alignment horizontal="center" vertical="center"/>
    </xf>
    <xf numFmtId="166" fontId="18" fillId="5" borderId="2" xfId="0" applyNumberFormat="1" applyFont="1" applyFill="1" applyBorder="1" applyAlignment="1" applyProtection="1">
      <alignment horizontal="center" vertical="center"/>
      <protection locked="0"/>
    </xf>
    <xf numFmtId="166" fontId="18" fillId="5" borderId="3" xfId="0" applyNumberFormat="1" applyFont="1" applyFill="1" applyBorder="1" applyAlignment="1" applyProtection="1">
      <alignment horizontal="center" vertical="center"/>
      <protection locked="0"/>
    </xf>
    <xf numFmtId="166" fontId="18" fillId="5" borderId="4" xfId="0" applyNumberFormat="1" applyFont="1" applyFill="1" applyBorder="1" applyAlignment="1" applyProtection="1">
      <alignment horizontal="center" vertical="center"/>
      <protection locked="0"/>
    </xf>
    <xf numFmtId="49" fontId="19" fillId="2" borderId="0" xfId="0" applyNumberFormat="1" applyFont="1" applyFill="1" applyAlignment="1">
      <alignment horizontal="left" vertical="center"/>
    </xf>
    <xf numFmtId="49" fontId="18" fillId="2" borderId="0" xfId="0" applyNumberFormat="1" applyFont="1" applyFill="1" applyAlignment="1">
      <alignment horizontal="left" vertical="center" wrapText="1"/>
    </xf>
    <xf numFmtId="164" fontId="18" fillId="5" borderId="2" xfId="0" applyNumberFormat="1" applyFont="1" applyFill="1" applyBorder="1" applyAlignment="1" applyProtection="1">
      <alignment horizontal="center" vertical="center"/>
      <protection locked="0"/>
    </xf>
    <xf numFmtId="164" fontId="18" fillId="5" borderId="3" xfId="0" applyNumberFormat="1" applyFont="1" applyFill="1" applyBorder="1" applyAlignment="1" applyProtection="1">
      <alignment horizontal="center" vertical="center"/>
      <protection locked="0"/>
    </xf>
    <xf numFmtId="164" fontId="18" fillId="5" borderId="4" xfId="0" applyNumberFormat="1" applyFont="1" applyFill="1" applyBorder="1" applyAlignment="1" applyProtection="1">
      <alignment horizontal="center" vertical="center"/>
      <protection locked="0"/>
    </xf>
    <xf numFmtId="166" fontId="18" fillId="3" borderId="2" xfId="0" applyNumberFormat="1" applyFont="1" applyFill="1" applyBorder="1" applyAlignment="1" applyProtection="1">
      <alignment horizontal="center" vertical="center"/>
      <protection locked="0"/>
    </xf>
    <xf numFmtId="166" fontId="18" fillId="3" borderId="3" xfId="0" applyNumberFormat="1" applyFont="1" applyFill="1" applyBorder="1" applyAlignment="1" applyProtection="1">
      <alignment horizontal="center" vertical="center"/>
      <protection locked="0"/>
    </xf>
    <xf numFmtId="166" fontId="18" fillId="3" borderId="4" xfId="0" applyNumberFormat="1" applyFont="1" applyFill="1" applyBorder="1" applyAlignment="1" applyProtection="1">
      <alignment horizontal="center" vertical="center"/>
      <protection locked="0"/>
    </xf>
    <xf numFmtId="49" fontId="30" fillId="5" borderId="16" xfId="0" applyNumberFormat="1" applyFont="1" applyFill="1" applyBorder="1" applyAlignment="1">
      <alignment horizontal="center" vertical="center"/>
    </xf>
    <xf numFmtId="49" fontId="18" fillId="6" borderId="0" xfId="0" applyNumberFormat="1" applyFont="1" applyFill="1" applyAlignment="1">
      <alignment horizontal="center" vertical="center"/>
    </xf>
    <xf numFmtId="165" fontId="18" fillId="6" borderId="2" xfId="0" applyNumberFormat="1" applyFont="1" applyFill="1" applyBorder="1" applyAlignment="1" applyProtection="1">
      <alignment horizontal="center" vertical="center"/>
      <protection locked="0"/>
    </xf>
    <xf numFmtId="165" fontId="18" fillId="6" borderId="3" xfId="0" applyNumberFormat="1" applyFont="1" applyFill="1" applyBorder="1" applyAlignment="1" applyProtection="1">
      <alignment horizontal="center" vertical="center"/>
      <protection locked="0"/>
    </xf>
    <xf numFmtId="165" fontId="18" fillId="6" borderId="4" xfId="0" applyNumberFormat="1" applyFont="1" applyFill="1" applyBorder="1" applyAlignment="1" applyProtection="1">
      <alignment horizontal="center" vertical="center"/>
      <protection locked="0"/>
    </xf>
    <xf numFmtId="49" fontId="18" fillId="6" borderId="2" xfId="0" applyNumberFormat="1" applyFont="1" applyFill="1" applyBorder="1" applyAlignment="1" applyProtection="1">
      <alignment horizontal="left" vertical="center" wrapText="1"/>
      <protection locked="0"/>
    </xf>
    <xf numFmtId="49" fontId="18" fillId="6" borderId="3" xfId="0" applyNumberFormat="1" applyFont="1" applyFill="1" applyBorder="1" applyAlignment="1" applyProtection="1">
      <alignment horizontal="left" vertical="center" wrapText="1"/>
      <protection locked="0"/>
    </xf>
    <xf numFmtId="49" fontId="18" fillId="6" borderId="4" xfId="0" applyNumberFormat="1" applyFont="1" applyFill="1" applyBorder="1" applyAlignment="1" applyProtection="1">
      <alignment horizontal="left" vertical="center" wrapText="1"/>
      <protection locked="0"/>
    </xf>
    <xf numFmtId="0" fontId="15" fillId="7" borderId="18" xfId="0" applyFont="1" applyFill="1" applyBorder="1" applyAlignment="1">
      <alignment vertical="center"/>
    </xf>
    <xf numFmtId="0" fontId="15" fillId="7" borderId="0" xfId="0" applyFont="1" applyFill="1" applyAlignment="1">
      <alignment vertical="center"/>
    </xf>
    <xf numFmtId="0" fontId="16" fillId="7" borderId="0" xfId="0" applyFont="1" applyFill="1" applyAlignment="1">
      <alignment vertical="center"/>
    </xf>
    <xf numFmtId="0" fontId="15" fillId="7" borderId="24" xfId="0" applyFont="1" applyFill="1" applyBorder="1" applyAlignment="1">
      <alignment vertical="center"/>
    </xf>
    <xf numFmtId="0" fontId="17" fillId="7" borderId="20" xfId="0" applyFont="1" applyFill="1" applyBorder="1" applyAlignment="1">
      <alignment vertical="center"/>
    </xf>
    <xf numFmtId="0" fontId="17" fillId="7" borderId="21" xfId="0" applyFont="1" applyFill="1" applyBorder="1" applyAlignment="1">
      <alignment vertical="center"/>
    </xf>
    <xf numFmtId="0" fontId="16" fillId="7" borderId="21" xfId="0" applyFont="1" applyFill="1" applyBorder="1" applyAlignment="1">
      <alignment vertical="center"/>
    </xf>
    <xf numFmtId="0" fontId="15" fillId="7" borderId="21" xfId="0" applyFont="1" applyFill="1" applyBorder="1" applyAlignment="1">
      <alignment vertical="center"/>
    </xf>
    <xf numFmtId="0" fontId="15" fillId="7" borderId="25" xfId="0" applyFont="1" applyFill="1" applyBorder="1" applyAlignment="1">
      <alignment vertical="center"/>
    </xf>
    <xf numFmtId="0" fontId="23" fillId="7" borderId="22" xfId="0" applyFont="1" applyFill="1" applyBorder="1" applyAlignment="1">
      <alignment horizontal="center" vertical="center"/>
    </xf>
    <xf numFmtId="0" fontId="23" fillId="7" borderId="23" xfId="0" applyFont="1" applyFill="1" applyBorder="1" applyAlignment="1">
      <alignment horizontal="center" vertical="center"/>
    </xf>
    <xf numFmtId="0" fontId="23" fillId="7" borderId="28" xfId="0" applyFont="1" applyFill="1" applyBorder="1" applyAlignment="1">
      <alignment horizontal="center" vertical="center"/>
    </xf>
    <xf numFmtId="0" fontId="23" fillId="7" borderId="27" xfId="0" applyFont="1" applyFill="1" applyBorder="1" applyAlignment="1">
      <alignment horizontal="center" vertical="center"/>
    </xf>
    <xf numFmtId="49" fontId="18" fillId="5" borderId="0" xfId="0" applyNumberFormat="1" applyFont="1" applyFill="1" applyAlignment="1">
      <alignment horizontal="left" vertical="center" wrapText="1"/>
    </xf>
    <xf numFmtId="49" fontId="18" fillId="5" borderId="19" xfId="0" applyNumberFormat="1" applyFont="1" applyFill="1" applyBorder="1" applyAlignment="1">
      <alignment horizontal="left" vertical="center" wrapText="1"/>
    </xf>
    <xf numFmtId="49" fontId="18" fillId="5" borderId="0" xfId="0" applyNumberFormat="1" applyFont="1" applyFill="1" applyAlignment="1">
      <alignment horizontal="left" vertical="center"/>
    </xf>
    <xf numFmtId="49" fontId="18" fillId="5" borderId="19" xfId="0" applyNumberFormat="1" applyFont="1" applyFill="1" applyBorder="1" applyAlignment="1">
      <alignment horizontal="left" vertical="center"/>
    </xf>
    <xf numFmtId="49" fontId="29" fillId="5" borderId="0" xfId="0" applyNumberFormat="1" applyFont="1" applyFill="1" applyAlignment="1">
      <alignment horizontal="left" vertical="center" wrapText="1"/>
    </xf>
    <xf numFmtId="49" fontId="29" fillId="5" borderId="0" xfId="0" applyNumberFormat="1" applyFont="1" applyFill="1" applyAlignment="1">
      <alignment horizontal="left" vertical="center"/>
    </xf>
    <xf numFmtId="49" fontId="29" fillId="5" borderId="19" xfId="0" applyNumberFormat="1" applyFont="1" applyFill="1" applyBorder="1" applyAlignment="1">
      <alignment horizontal="left" vertical="center"/>
    </xf>
    <xf numFmtId="49" fontId="29" fillId="5" borderId="0" xfId="0" applyNumberFormat="1" applyFont="1" applyFill="1" applyAlignment="1">
      <alignment horizontal="right" vertical="center" wrapText="1"/>
    </xf>
    <xf numFmtId="49" fontId="29" fillId="5" borderId="0" xfId="0" applyNumberFormat="1" applyFont="1" applyFill="1" applyAlignment="1">
      <alignment horizontal="right" vertical="center"/>
    </xf>
    <xf numFmtId="49" fontId="29" fillId="5" borderId="19" xfId="0" applyNumberFormat="1" applyFont="1" applyFill="1" applyBorder="1" applyAlignment="1">
      <alignment horizontal="right" vertical="center"/>
    </xf>
    <xf numFmtId="49" fontId="19" fillId="6" borderId="0" xfId="0" applyNumberFormat="1" applyFont="1" applyFill="1" applyAlignment="1">
      <alignment horizontal="left" vertical="top" wrapText="1"/>
    </xf>
    <xf numFmtId="49" fontId="18" fillId="5" borderId="0" xfId="0" applyNumberFormat="1" applyFont="1" applyFill="1" applyAlignment="1">
      <alignment horizontal="right" vertical="center" wrapText="1"/>
    </xf>
    <xf numFmtId="49" fontId="18" fillId="5" borderId="19" xfId="0" applyNumberFormat="1" applyFont="1" applyFill="1" applyBorder="1" applyAlignment="1">
      <alignment horizontal="right" vertical="center" wrapText="1"/>
    </xf>
    <xf numFmtId="0" fontId="1" fillId="2" borderId="0" xfId="0" applyFont="1" applyFill="1" applyAlignment="1">
      <alignment horizontal="center" vertical="center"/>
    </xf>
    <xf numFmtId="0" fontId="3" fillId="3" borderId="0" xfId="0" applyFont="1" applyFill="1" applyAlignment="1">
      <alignment horizontal="right" vertical="center"/>
    </xf>
    <xf numFmtId="165" fontId="5" fillId="2" borderId="6" xfId="0" applyNumberFormat="1" applyFont="1" applyFill="1" applyBorder="1" applyAlignment="1">
      <alignment horizontal="left" vertical="top" wrapText="1"/>
    </xf>
    <xf numFmtId="165" fontId="5" fillId="2" borderId="7" xfId="0" applyNumberFormat="1" applyFont="1" applyFill="1" applyBorder="1" applyAlignment="1">
      <alignment horizontal="left" vertical="top" wrapText="1"/>
    </xf>
    <xf numFmtId="0" fontId="9" fillId="4" borderId="0" xfId="0" applyFont="1" applyFill="1" applyAlignment="1">
      <alignment horizontal="center" vertical="center" wrapText="1"/>
    </xf>
    <xf numFmtId="0" fontId="10" fillId="2" borderId="0" xfId="0" applyFont="1" applyFill="1" applyAlignment="1">
      <alignment horizontal="left" vertical="top" wrapText="1"/>
    </xf>
    <xf numFmtId="0" fontId="5" fillId="2" borderId="6" xfId="0" applyFont="1" applyFill="1" applyBorder="1" applyAlignment="1">
      <alignment horizontal="left" vertical="top" wrapText="1"/>
    </xf>
    <xf numFmtId="0" fontId="5" fillId="2" borderId="7" xfId="0" applyFont="1" applyFill="1" applyBorder="1" applyAlignment="1">
      <alignment horizontal="left" vertical="top" wrapText="1"/>
    </xf>
  </cellXfs>
  <cellStyles count="2">
    <cellStyle name="Hyperlink" xfId="1" builtinId="8"/>
    <cellStyle name="Normal" xfId="0" builtinId="0"/>
  </cellStyles>
  <dxfs count="12">
    <dxf>
      <font>
        <b val="0"/>
        <i/>
        <color theme="2" tint="-0.24994659260841701"/>
      </font>
    </dxf>
    <dxf>
      <font>
        <b val="0"/>
        <i/>
        <color theme="2" tint="-0.24994659260841701"/>
      </font>
    </dxf>
    <dxf>
      <font>
        <b val="0"/>
        <i/>
        <color theme="2" tint="-0.24994659260841701"/>
      </font>
    </dxf>
    <dxf>
      <alignment horizontal="general" vertical="center" textRotation="0" wrapText="0" indent="0" justifyLastLine="0" shrinkToFit="0" readingOrder="0"/>
    </dxf>
    <dxf>
      <alignment horizontal="general"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50801</xdr:colOff>
      <xdr:row>0</xdr:row>
      <xdr:rowOff>31750</xdr:rowOff>
    </xdr:from>
    <xdr:to>
      <xdr:col>6</xdr:col>
      <xdr:colOff>211416</xdr:colOff>
      <xdr:row>2</xdr:row>
      <xdr:rowOff>131451</xdr:rowOff>
    </xdr:to>
    <xdr:pic>
      <xdr:nvPicPr>
        <xdr:cNvPr id="5" name="Picture 4">
          <a:extLst>
            <a:ext uri="{FF2B5EF4-FFF2-40B4-BE49-F238E27FC236}">
              <a16:creationId xmlns:a16="http://schemas.microsoft.com/office/drawing/2014/main" id="{4825734F-43BE-45FC-BE32-CFA8ACEDCC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1" y="31750"/>
          <a:ext cx="1880147" cy="501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76200</xdr:colOff>
      <xdr:row>29</xdr:row>
      <xdr:rowOff>88900</xdr:rowOff>
    </xdr:from>
    <xdr:to>
      <xdr:col>15</xdr:col>
      <xdr:colOff>247650</xdr:colOff>
      <xdr:row>29</xdr:row>
      <xdr:rowOff>254000</xdr:rowOff>
    </xdr:to>
    <xdr:sp macro="" textlink="">
      <xdr:nvSpPr>
        <xdr:cNvPr id="3" name="Arrow: Right 2">
          <a:extLst>
            <a:ext uri="{FF2B5EF4-FFF2-40B4-BE49-F238E27FC236}">
              <a16:creationId xmlns:a16="http://schemas.microsoft.com/office/drawing/2014/main" id="{ADE2B267-39CD-F74B-FA40-6E211C9AE6EC}"/>
            </a:ext>
          </a:extLst>
        </xdr:cNvPr>
        <xdr:cNvSpPr/>
      </xdr:nvSpPr>
      <xdr:spPr>
        <a:xfrm>
          <a:off x="3733800" y="8426450"/>
          <a:ext cx="1492250" cy="165100"/>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lang="en-GB" sz="1100"/>
        </a:p>
      </xdr:txBody>
    </xdr:sp>
    <xdr:clientData/>
  </xdr:twoCellAnchor>
  <xdr:twoCellAnchor>
    <xdr:from>
      <xdr:col>11</xdr:col>
      <xdr:colOff>63500</xdr:colOff>
      <xdr:row>31</xdr:row>
      <xdr:rowOff>166914</xdr:rowOff>
    </xdr:from>
    <xdr:to>
      <xdr:col>15</xdr:col>
      <xdr:colOff>234950</xdr:colOff>
      <xdr:row>31</xdr:row>
      <xdr:rowOff>323851</xdr:rowOff>
    </xdr:to>
    <xdr:sp macro="" textlink="">
      <xdr:nvSpPr>
        <xdr:cNvPr id="4" name="Arrow: Right 3">
          <a:extLst>
            <a:ext uri="{FF2B5EF4-FFF2-40B4-BE49-F238E27FC236}">
              <a16:creationId xmlns:a16="http://schemas.microsoft.com/office/drawing/2014/main" id="{92844446-3885-4EDD-BDE5-F671EC742874}"/>
            </a:ext>
          </a:extLst>
        </xdr:cNvPr>
        <xdr:cNvSpPr/>
      </xdr:nvSpPr>
      <xdr:spPr>
        <a:xfrm>
          <a:off x="3721100" y="9558564"/>
          <a:ext cx="1492250" cy="156937"/>
        </a:xfrm>
        <a:prstGeom prst="righ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lang="en-GB"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0229F64-7B84-4FF7-B334-1DA9CEDE6177}" name="School_Institute_table" displayName="School_Institute_table" ref="A1:D38" totalsRowShown="0" headerRowDxfId="11" dataDxfId="10">
  <tableColumns count="4">
    <tableColumn id="2" xr3:uid="{2577A2E5-611D-438F-8902-D684210375B2}" name="School_Institute2" dataDxfId="9"/>
    <tableColumn id="5" xr3:uid="{65DD0C72-A325-4138-8E3B-235852701F89}" name="Officer1" dataDxfId="8"/>
    <tableColumn id="6" xr3:uid="{D46619F6-04E3-4C9E-98D9-9CD91A13F552}" name="Officer2" dataDxfId="7"/>
    <tableColumn id="7" xr3:uid="{1EF8C227-3D18-4D37-AC25-606B9E65A5A6}" name="Officer_email" dataDxfId="6"/>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35A5B62-7683-434C-94AF-D5B868127E55}" name="Table1" displayName="Table1" ref="F1:F3" totalsRowShown="0" headerRowDxfId="5" dataDxfId="4">
  <tableColumns count="1">
    <tableColumn id="1" xr3:uid="{BEF9516B-5B3A-4AEE-BB52-7B2CFDC6B4E0}" name="Mode of attemdance" dataDxfId="3"/>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rcs.qmul.ac.uk/research-degrees/contacts/index.html" TargetMode="External"/><Relationship Id="rId1" Type="http://schemas.openxmlformats.org/officeDocument/2006/relationships/hyperlink" Target="http://www.welfare.qmul.ac.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BEC3B-4560-4514-B21C-F837D63C13FA}">
  <dimension ref="A1:AF70"/>
  <sheetViews>
    <sheetView tabSelected="1" zoomScaleNormal="100" workbookViewId="0"/>
  </sheetViews>
  <sheetFormatPr defaultColWidth="0" defaultRowHeight="15" zeroHeight="1" x14ac:dyDescent="0.4"/>
  <cols>
    <col min="1" max="1" width="3.69140625" style="27" customWidth="1"/>
    <col min="2" max="5" width="4.69140625" style="27" customWidth="1"/>
    <col min="6" max="6" width="6" style="27" customWidth="1"/>
    <col min="7" max="20" width="4.69140625" style="27" customWidth="1"/>
    <col min="21" max="21" width="7" style="27" customWidth="1"/>
    <col min="22" max="30" width="4.69140625" style="27" customWidth="1"/>
    <col min="31" max="31" width="3.69140625" style="27" customWidth="1"/>
    <col min="32" max="16384" width="3.69140625" style="27" hidden="1"/>
  </cols>
  <sheetData>
    <row r="1" spans="1:32" ht="15.45" x14ac:dyDescent="0.4">
      <c r="J1" s="28" t="s">
        <v>0</v>
      </c>
      <c r="V1" s="122" t="s">
        <v>1</v>
      </c>
      <c r="W1" s="122"/>
      <c r="X1" s="122"/>
      <c r="Y1" s="122"/>
      <c r="AB1" s="29" t="s">
        <v>2</v>
      </c>
      <c r="AC1" s="121">
        <v>45225</v>
      </c>
      <c r="AD1" s="121"/>
      <c r="AE1" s="121"/>
    </row>
    <row r="2" spans="1:32" ht="15.45" x14ac:dyDescent="0.4">
      <c r="J2" s="28" t="s">
        <v>3</v>
      </c>
      <c r="V2" s="122"/>
      <c r="W2" s="122"/>
      <c r="X2" s="122"/>
      <c r="Y2" s="122"/>
    </row>
    <row r="3" spans="1:32" x14ac:dyDescent="0.4"/>
    <row r="4" spans="1:32" ht="40.299999999999997" customHeight="1" x14ac:dyDescent="0.4">
      <c r="B4" s="127" t="s">
        <v>106</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30"/>
      <c r="AF4" s="30"/>
    </row>
    <row r="5" spans="1:32" x14ac:dyDescent="0.4"/>
    <row r="6" spans="1:32" ht="17.25" customHeight="1" x14ac:dyDescent="0.4">
      <c r="B6" s="126" t="s">
        <v>4</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28"/>
      <c r="AF6" s="28"/>
    </row>
    <row r="7" spans="1:32" ht="18" customHeight="1" x14ac:dyDescent="0.4">
      <c r="B7" s="126" t="s">
        <v>5</v>
      </c>
      <c r="C7" s="126"/>
      <c r="D7" s="126"/>
      <c r="E7" s="126"/>
      <c r="F7" s="126"/>
      <c r="G7" s="126"/>
      <c r="H7" s="126"/>
      <c r="I7" s="126"/>
      <c r="J7" s="126"/>
      <c r="K7" s="126"/>
      <c r="L7" s="126"/>
      <c r="M7" s="126"/>
      <c r="N7" s="126"/>
      <c r="O7" s="126"/>
      <c r="P7" s="126"/>
      <c r="Q7" s="126"/>
      <c r="R7" s="126"/>
      <c r="S7" s="126"/>
      <c r="T7" s="126"/>
      <c r="U7" s="126"/>
      <c r="V7" s="126"/>
      <c r="W7" s="126"/>
      <c r="X7" s="21" t="s">
        <v>6</v>
      </c>
      <c r="Y7" s="28"/>
      <c r="AA7" s="28"/>
      <c r="AC7" s="28"/>
      <c r="AD7" s="28"/>
      <c r="AE7" s="28"/>
      <c r="AF7" s="28"/>
    </row>
    <row r="8" spans="1:32" ht="16.3" thickBot="1" x14ac:dyDescent="0.45">
      <c r="B8" s="31"/>
      <c r="C8" s="31"/>
      <c r="D8" s="31"/>
      <c r="E8" s="31"/>
      <c r="F8" s="31"/>
      <c r="G8" s="31"/>
      <c r="H8" s="31"/>
      <c r="I8" s="31"/>
      <c r="J8" s="31"/>
      <c r="K8" s="31"/>
      <c r="L8" s="31"/>
      <c r="M8" s="31"/>
      <c r="N8" s="31"/>
      <c r="O8" s="31"/>
      <c r="P8" s="31"/>
      <c r="Q8" s="31"/>
      <c r="R8" s="31"/>
      <c r="S8" s="31"/>
      <c r="T8" s="31"/>
      <c r="U8" s="31"/>
      <c r="V8" s="31"/>
      <c r="W8" s="31"/>
      <c r="X8" s="21"/>
      <c r="Y8" s="28"/>
      <c r="AA8" s="28"/>
      <c r="AC8" s="28"/>
      <c r="AD8" s="28"/>
      <c r="AE8" s="28"/>
      <c r="AF8" s="28"/>
    </row>
    <row r="9" spans="1:32" ht="15.9" thickTop="1" x14ac:dyDescent="0.4">
      <c r="A9" s="32"/>
      <c r="B9" s="33" t="s">
        <v>7</v>
      </c>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5"/>
    </row>
    <row r="10" spans="1:32" x14ac:dyDescent="0.4">
      <c r="A10" s="36"/>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8" t="s">
        <v>131</v>
      </c>
      <c r="AE10" s="39"/>
    </row>
    <row r="11" spans="1:32" x14ac:dyDescent="0.4">
      <c r="A11" s="36"/>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9"/>
    </row>
    <row r="12" spans="1:32" ht="15.45" x14ac:dyDescent="0.4">
      <c r="A12" s="36"/>
      <c r="B12" s="40" t="s">
        <v>108</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9"/>
    </row>
    <row r="13" spans="1:32" ht="43.3" customHeight="1" thickBot="1" x14ac:dyDescent="0.45">
      <c r="A13" s="36"/>
      <c r="B13" s="120" t="s">
        <v>112</v>
      </c>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39"/>
    </row>
    <row r="14" spans="1:32" ht="30.75" customHeight="1" thickBot="1" x14ac:dyDescent="0.45">
      <c r="A14" s="36"/>
      <c r="B14" s="37" t="s">
        <v>8</v>
      </c>
      <c r="C14" s="37"/>
      <c r="D14" s="37"/>
      <c r="E14" s="37"/>
      <c r="F14" s="37"/>
      <c r="G14" s="96"/>
      <c r="H14" s="97"/>
      <c r="I14" s="97"/>
      <c r="J14" s="97"/>
      <c r="K14" s="97"/>
      <c r="L14" s="97"/>
      <c r="M14" s="97"/>
      <c r="N14" s="97"/>
      <c r="O14" s="97"/>
      <c r="P14" s="97"/>
      <c r="Q14" s="97"/>
      <c r="R14" s="97"/>
      <c r="S14" s="97"/>
      <c r="T14" s="97"/>
      <c r="U14" s="97"/>
      <c r="V14" s="98"/>
      <c r="W14" s="37"/>
      <c r="X14" s="37"/>
      <c r="Y14" s="37"/>
      <c r="Z14" s="41" t="s">
        <v>9</v>
      </c>
      <c r="AA14" s="128"/>
      <c r="AB14" s="129"/>
      <c r="AC14" s="129"/>
      <c r="AD14" s="130"/>
      <c r="AE14" s="39"/>
    </row>
    <row r="15" spans="1:32" x14ac:dyDescent="0.4">
      <c r="A15" s="36"/>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95" t="s">
        <v>10</v>
      </c>
      <c r="AB15" s="95"/>
      <c r="AC15" s="95"/>
      <c r="AD15" s="95"/>
      <c r="AE15" s="39"/>
    </row>
    <row r="16" spans="1:32" ht="4.75" customHeight="1" thickBot="1" x14ac:dyDescent="0.45">
      <c r="A16" s="36"/>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9"/>
    </row>
    <row r="17" spans="1:31" ht="25.3" customHeight="1" thickBot="1" x14ac:dyDescent="0.45">
      <c r="A17" s="36"/>
      <c r="B17" s="37" t="s">
        <v>116</v>
      </c>
      <c r="C17" s="37"/>
      <c r="D17" s="37"/>
      <c r="E17" s="37"/>
      <c r="F17" s="37"/>
      <c r="G17" s="37"/>
      <c r="H17" s="37"/>
      <c r="I17" s="37"/>
      <c r="J17" s="37"/>
      <c r="K17" s="37"/>
      <c r="L17" s="37"/>
      <c r="M17" s="96"/>
      <c r="N17" s="97"/>
      <c r="O17" s="97"/>
      <c r="P17" s="97"/>
      <c r="Q17" s="97"/>
      <c r="R17" s="97"/>
      <c r="S17" s="97"/>
      <c r="T17" s="97"/>
      <c r="U17" s="97"/>
      <c r="V17" s="97"/>
      <c r="W17" s="97"/>
      <c r="X17" s="97"/>
      <c r="Y17" s="97"/>
      <c r="Z17" s="97"/>
      <c r="AA17" s="97"/>
      <c r="AB17" s="97"/>
      <c r="AC17" s="97"/>
      <c r="AD17" s="98"/>
      <c r="AE17" s="39"/>
    </row>
    <row r="18" spans="1:31" ht="15.45" thickBot="1" x14ac:dyDescent="0.45">
      <c r="A18" s="36"/>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9"/>
    </row>
    <row r="19" spans="1:31" ht="32.5" customHeight="1" thickBot="1" x14ac:dyDescent="0.45">
      <c r="A19" s="36"/>
      <c r="B19" s="37" t="s">
        <v>11</v>
      </c>
      <c r="C19" s="37"/>
      <c r="D19" s="37"/>
      <c r="E19" s="37"/>
      <c r="F19" s="37"/>
      <c r="G19" s="37"/>
      <c r="H19" s="37"/>
      <c r="I19" s="37"/>
      <c r="J19" s="37"/>
      <c r="K19" s="123" t="s">
        <v>12</v>
      </c>
      <c r="L19" s="124"/>
      <c r="M19" s="124"/>
      <c r="N19" s="125"/>
      <c r="O19" s="37"/>
      <c r="P19" s="115" t="s">
        <v>118</v>
      </c>
      <c r="Q19" s="115"/>
      <c r="R19" s="115"/>
      <c r="S19" s="115"/>
      <c r="T19" s="115"/>
      <c r="U19" s="115"/>
      <c r="V19" s="115"/>
      <c r="W19" s="115"/>
      <c r="X19" s="115"/>
      <c r="Y19" s="116"/>
      <c r="Z19" s="106"/>
      <c r="AA19" s="107"/>
      <c r="AB19" s="107"/>
      <c r="AC19" s="107"/>
      <c r="AD19" s="108"/>
      <c r="AE19" s="39"/>
    </row>
    <row r="20" spans="1:31" s="46" customFormat="1" ht="26.25" customHeight="1" x14ac:dyDescent="0.4">
      <c r="A20" s="42"/>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4" t="s">
        <v>117</v>
      </c>
      <c r="AE20" s="45"/>
    </row>
    <row r="21" spans="1:31" ht="15.45" x14ac:dyDescent="0.4">
      <c r="A21" s="36"/>
      <c r="B21" s="40" t="s">
        <v>108</v>
      </c>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9"/>
    </row>
    <row r="22" spans="1:31" ht="25.75" customHeight="1" x14ac:dyDescent="0.4">
      <c r="A22" s="36"/>
      <c r="B22" s="41" t="s">
        <v>109</v>
      </c>
      <c r="C22" s="37" t="s">
        <v>17</v>
      </c>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9"/>
    </row>
    <row r="23" spans="1:31" ht="52.3" customHeight="1" x14ac:dyDescent="0.4">
      <c r="A23" s="36"/>
      <c r="B23" s="47" t="s">
        <v>110</v>
      </c>
      <c r="C23" s="120" t="s">
        <v>18</v>
      </c>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39"/>
    </row>
    <row r="24" spans="1:31" ht="23.25" customHeight="1" thickBot="1" x14ac:dyDescent="0.45">
      <c r="A24" s="36"/>
      <c r="B24" s="40" t="s">
        <v>113</v>
      </c>
      <c r="C24" s="37"/>
      <c r="D24" s="37"/>
      <c r="E24" s="37"/>
      <c r="F24" s="37"/>
      <c r="G24" s="37"/>
      <c r="H24" s="37"/>
      <c r="I24" s="37"/>
      <c r="J24" s="37"/>
      <c r="K24" s="37"/>
      <c r="L24" s="37"/>
      <c r="M24" s="37"/>
      <c r="N24" s="37"/>
      <c r="O24" s="37"/>
      <c r="P24" s="37"/>
      <c r="Q24" s="48" t="s">
        <v>114</v>
      </c>
      <c r="R24" s="37"/>
      <c r="S24" s="37"/>
      <c r="T24" s="37"/>
      <c r="U24" s="37"/>
      <c r="V24" s="37"/>
      <c r="W24" s="37"/>
      <c r="X24" s="37"/>
      <c r="Y24" s="37"/>
      <c r="Z24" s="37"/>
      <c r="AA24" s="37"/>
      <c r="AB24" s="37"/>
      <c r="AC24" s="37"/>
      <c r="AD24" s="37"/>
      <c r="AE24" s="39"/>
    </row>
    <row r="25" spans="1:31" ht="40.75" customHeight="1" thickBot="1" x14ac:dyDescent="0.45">
      <c r="A25" s="36"/>
      <c r="B25" s="155" t="s">
        <v>122</v>
      </c>
      <c r="C25" s="155"/>
      <c r="D25" s="155"/>
      <c r="E25" s="156"/>
      <c r="F25" s="96"/>
      <c r="G25" s="97"/>
      <c r="H25" s="97"/>
      <c r="I25" s="97"/>
      <c r="J25" s="97"/>
      <c r="K25" s="97"/>
      <c r="L25" s="97"/>
      <c r="M25" s="97"/>
      <c r="N25" s="97"/>
      <c r="O25" s="98"/>
      <c r="P25" s="49"/>
      <c r="Q25" s="159" t="s">
        <v>125</v>
      </c>
      <c r="R25" s="160"/>
      <c r="S25" s="160"/>
      <c r="T25" s="161"/>
      <c r="U25" s="112"/>
      <c r="V25" s="113"/>
      <c r="W25" s="113"/>
      <c r="X25" s="113"/>
      <c r="Y25" s="113"/>
      <c r="Z25" s="113"/>
      <c r="AA25" s="113"/>
      <c r="AB25" s="113"/>
      <c r="AC25" s="113"/>
      <c r="AD25" s="114"/>
      <c r="AE25" s="39"/>
    </row>
    <row r="26" spans="1:31" x14ac:dyDescent="0.4">
      <c r="A26" s="36"/>
      <c r="B26" s="37"/>
      <c r="C26" s="37"/>
      <c r="D26" s="37"/>
      <c r="E26" s="37"/>
      <c r="F26" s="95" t="s">
        <v>14</v>
      </c>
      <c r="G26" s="95"/>
      <c r="H26" s="95"/>
      <c r="I26" s="95"/>
      <c r="J26" s="95"/>
      <c r="K26" s="95"/>
      <c r="L26" s="95"/>
      <c r="M26" s="95"/>
      <c r="N26" s="95"/>
      <c r="O26" s="95"/>
      <c r="P26" s="50"/>
      <c r="Q26" s="51"/>
      <c r="R26" s="37"/>
      <c r="S26" s="37"/>
      <c r="T26" s="37"/>
      <c r="U26" s="134" t="s">
        <v>14</v>
      </c>
      <c r="V26" s="134"/>
      <c r="W26" s="134"/>
      <c r="X26" s="134"/>
      <c r="Y26" s="134"/>
      <c r="Z26" s="134"/>
      <c r="AA26" s="134"/>
      <c r="AB26" s="134"/>
      <c r="AC26" s="134"/>
      <c r="AD26" s="134"/>
      <c r="AE26" s="39"/>
    </row>
    <row r="27" spans="1:31" ht="15.45" thickBot="1" x14ac:dyDescent="0.45">
      <c r="A27" s="36"/>
      <c r="B27" s="37"/>
      <c r="C27" s="37"/>
      <c r="D27" s="37"/>
      <c r="E27" s="37"/>
      <c r="F27" s="50"/>
      <c r="G27" s="37"/>
      <c r="H27" s="37"/>
      <c r="I27" s="50"/>
      <c r="J27" s="50"/>
      <c r="K27" s="50"/>
      <c r="L27" s="50"/>
      <c r="M27" s="50"/>
      <c r="N27" s="50"/>
      <c r="O27" s="50"/>
      <c r="P27" s="50"/>
      <c r="Q27" s="51"/>
      <c r="R27" s="37"/>
      <c r="S27" s="37"/>
      <c r="T27" s="37"/>
      <c r="U27" s="50"/>
      <c r="V27" s="37"/>
      <c r="W27" s="37"/>
      <c r="X27" s="50"/>
      <c r="Y27" s="50"/>
      <c r="Z27" s="50"/>
      <c r="AA27" s="50"/>
      <c r="AB27" s="50"/>
      <c r="AC27" s="50"/>
      <c r="AD27" s="50"/>
      <c r="AE27" s="39"/>
    </row>
    <row r="28" spans="1:31" ht="40.75" customHeight="1" thickBot="1" x14ac:dyDescent="0.45">
      <c r="A28" s="36"/>
      <c r="B28" s="155" t="s">
        <v>123</v>
      </c>
      <c r="C28" s="157"/>
      <c r="D28" s="157"/>
      <c r="E28" s="158"/>
      <c r="F28" s="96"/>
      <c r="G28" s="97"/>
      <c r="H28" s="97"/>
      <c r="I28" s="97"/>
      <c r="J28" s="97"/>
      <c r="K28" s="97"/>
      <c r="L28" s="97"/>
      <c r="M28" s="97"/>
      <c r="N28" s="97"/>
      <c r="O28" s="98"/>
      <c r="P28" s="52"/>
      <c r="Q28" s="159" t="s">
        <v>126</v>
      </c>
      <c r="R28" s="160"/>
      <c r="S28" s="160"/>
      <c r="T28" s="161"/>
      <c r="U28" s="112"/>
      <c r="V28" s="113"/>
      <c r="W28" s="113"/>
      <c r="X28" s="113"/>
      <c r="Y28" s="113"/>
      <c r="Z28" s="113"/>
      <c r="AA28" s="113"/>
      <c r="AB28" s="113"/>
      <c r="AC28" s="113"/>
      <c r="AD28" s="114"/>
      <c r="AE28" s="39"/>
    </row>
    <row r="29" spans="1:31" ht="21.55" customHeight="1" thickBot="1" x14ac:dyDescent="0.45">
      <c r="A29" s="36"/>
      <c r="B29" s="37"/>
      <c r="C29" s="37"/>
      <c r="D29" s="37"/>
      <c r="E29" s="37"/>
      <c r="F29" s="37"/>
      <c r="G29" s="37"/>
      <c r="H29" s="37"/>
      <c r="I29" s="37"/>
      <c r="J29" s="37"/>
      <c r="K29" s="37"/>
      <c r="L29" s="37"/>
      <c r="M29" s="37"/>
      <c r="N29" s="37"/>
      <c r="O29" s="37"/>
      <c r="P29" s="37"/>
      <c r="Q29" s="51"/>
      <c r="R29" s="37"/>
      <c r="S29" s="37"/>
      <c r="T29" s="37"/>
      <c r="U29" s="37"/>
      <c r="V29" s="37"/>
      <c r="W29" s="37"/>
      <c r="X29" s="37"/>
      <c r="Y29" s="37"/>
      <c r="Z29" s="37"/>
      <c r="AA29" s="37"/>
      <c r="AB29" s="37"/>
      <c r="AC29" s="37"/>
      <c r="AD29" s="37"/>
      <c r="AE29" s="39"/>
    </row>
    <row r="30" spans="1:31" ht="27.55" customHeight="1" thickBot="1" x14ac:dyDescent="0.45">
      <c r="A30" s="36"/>
      <c r="B30" s="37" t="s">
        <v>15</v>
      </c>
      <c r="C30" s="37"/>
      <c r="D30" s="37"/>
      <c r="E30" s="37"/>
      <c r="F30" s="37"/>
      <c r="G30" s="123" t="s">
        <v>12</v>
      </c>
      <c r="H30" s="124"/>
      <c r="I30" s="124"/>
      <c r="J30" s="125"/>
      <c r="K30" s="37"/>
      <c r="L30" s="37"/>
      <c r="M30" s="37"/>
      <c r="N30" s="37"/>
      <c r="O30" s="37"/>
      <c r="P30" s="37"/>
      <c r="Q30" s="48" t="s">
        <v>138</v>
      </c>
      <c r="R30" s="37"/>
      <c r="S30" s="37"/>
      <c r="T30" s="37"/>
      <c r="U30" s="37"/>
      <c r="V30" s="131" t="s">
        <v>12</v>
      </c>
      <c r="W30" s="132"/>
      <c r="X30" s="132"/>
      <c r="Y30" s="133"/>
      <c r="Z30" s="118" t="s">
        <v>128</v>
      </c>
      <c r="AA30" s="119"/>
      <c r="AB30" s="119"/>
      <c r="AC30" s="119"/>
      <c r="AD30" s="119"/>
      <c r="AE30" s="39"/>
    </row>
    <row r="31" spans="1:31" s="46" customFormat="1" ht="55.3" customHeight="1" thickBot="1" x14ac:dyDescent="0.45">
      <c r="A31" s="42"/>
      <c r="B31" s="53"/>
      <c r="C31" s="43"/>
      <c r="D31" s="43"/>
      <c r="E31" s="43"/>
      <c r="F31" s="43"/>
      <c r="G31" s="54" t="s">
        <v>115</v>
      </c>
      <c r="H31" s="43"/>
      <c r="I31" s="43"/>
      <c r="J31" s="43"/>
      <c r="K31" s="43"/>
      <c r="L31" s="43"/>
      <c r="M31" s="43"/>
      <c r="N31" s="43"/>
      <c r="O31" s="43"/>
      <c r="P31" s="43"/>
      <c r="Q31" s="53"/>
      <c r="R31" s="43"/>
      <c r="S31" s="43"/>
      <c r="T31" s="43"/>
      <c r="U31" s="43"/>
      <c r="V31" s="117" t="s">
        <v>129</v>
      </c>
      <c r="W31" s="117"/>
      <c r="X31" s="117"/>
      <c r="Y31" s="117"/>
      <c r="Z31" s="117"/>
      <c r="AA31" s="117"/>
      <c r="AB31" s="117"/>
      <c r="AC31" s="117"/>
      <c r="AD31" s="117"/>
      <c r="AE31" s="45"/>
    </row>
    <row r="32" spans="1:31" ht="40.75" customHeight="1" thickBot="1" x14ac:dyDescent="0.45">
      <c r="A32" s="36"/>
      <c r="B32" s="166" t="s">
        <v>124</v>
      </c>
      <c r="C32" s="166"/>
      <c r="D32" s="166"/>
      <c r="E32" s="166"/>
      <c r="F32" s="167"/>
      <c r="G32" s="106"/>
      <c r="H32" s="107"/>
      <c r="I32" s="107"/>
      <c r="J32" s="108"/>
      <c r="K32" s="37"/>
      <c r="L32" s="37"/>
      <c r="M32" s="37"/>
      <c r="N32" s="37"/>
      <c r="O32" s="37"/>
      <c r="P32" s="37"/>
      <c r="Q32" s="162" t="s">
        <v>127</v>
      </c>
      <c r="R32" s="163"/>
      <c r="S32" s="163"/>
      <c r="T32" s="163"/>
      <c r="U32" s="164"/>
      <c r="V32" s="109"/>
      <c r="W32" s="110"/>
      <c r="X32" s="110"/>
      <c r="Y32" s="111"/>
      <c r="Z32" s="37"/>
      <c r="AA32" s="37"/>
      <c r="AB32" s="37"/>
      <c r="AC32" s="37"/>
      <c r="AD32" s="37"/>
      <c r="AE32" s="39"/>
    </row>
    <row r="33" spans="1:31" s="46" customFormat="1" ht="24" customHeight="1" x14ac:dyDescent="0.4">
      <c r="A33" s="42"/>
      <c r="B33" s="43"/>
      <c r="C33" s="43"/>
      <c r="D33" s="43"/>
      <c r="E33" s="43"/>
      <c r="F33" s="43"/>
      <c r="G33" s="99" t="s">
        <v>105</v>
      </c>
      <c r="H33" s="99"/>
      <c r="I33" s="99"/>
      <c r="J33" s="99"/>
      <c r="K33" s="43"/>
      <c r="L33" s="43"/>
      <c r="M33" s="43"/>
      <c r="N33" s="43"/>
      <c r="O33" s="43"/>
      <c r="P33" s="43"/>
      <c r="Q33" s="43"/>
      <c r="R33" s="43"/>
      <c r="S33" s="43"/>
      <c r="T33" s="43"/>
      <c r="U33" s="43"/>
      <c r="V33" s="99" t="s">
        <v>105</v>
      </c>
      <c r="W33" s="99"/>
      <c r="X33" s="99"/>
      <c r="Y33" s="99"/>
      <c r="Z33" s="43"/>
      <c r="AA33" s="43"/>
      <c r="AB33" s="43"/>
      <c r="AC33" s="43"/>
      <c r="AD33" s="43"/>
      <c r="AE33" s="45"/>
    </row>
    <row r="34" spans="1:31" ht="21.55" customHeight="1" x14ac:dyDescent="0.4">
      <c r="A34" s="36"/>
      <c r="B34" s="55"/>
      <c r="C34" s="37"/>
      <c r="D34" s="37"/>
      <c r="E34" s="37"/>
      <c r="F34" s="37"/>
      <c r="G34" s="37"/>
      <c r="H34" s="56"/>
      <c r="I34" s="56"/>
      <c r="J34" s="56"/>
      <c r="K34" s="37"/>
      <c r="L34" s="37"/>
      <c r="M34" s="37"/>
      <c r="N34" s="37"/>
      <c r="O34" s="37"/>
      <c r="P34" s="37"/>
      <c r="Q34" s="37"/>
      <c r="R34" s="37"/>
      <c r="S34" s="37"/>
      <c r="T34" s="37"/>
      <c r="U34" s="37"/>
      <c r="V34" s="37"/>
      <c r="W34" s="37"/>
      <c r="X34" s="37"/>
      <c r="Y34" s="37"/>
      <c r="Z34" s="41"/>
      <c r="AA34" s="57"/>
      <c r="AB34" s="57"/>
      <c r="AC34" s="57"/>
      <c r="AD34" s="58" t="s">
        <v>132</v>
      </c>
      <c r="AE34" s="39"/>
    </row>
    <row r="35" spans="1:31" ht="8.5" customHeight="1" thickBot="1" x14ac:dyDescent="0.45">
      <c r="A35" s="59"/>
      <c r="B35" s="60"/>
      <c r="C35" s="60"/>
      <c r="D35" s="60"/>
      <c r="E35" s="60"/>
      <c r="F35" s="60"/>
      <c r="G35" s="60"/>
      <c r="H35" s="60"/>
      <c r="I35" s="60"/>
      <c r="J35" s="60"/>
      <c r="K35" s="60"/>
      <c r="L35" s="60"/>
      <c r="M35" s="60"/>
      <c r="N35" s="60"/>
      <c r="O35" s="60"/>
      <c r="P35" s="61"/>
      <c r="Q35" s="60"/>
      <c r="R35" s="60"/>
      <c r="S35" s="60"/>
      <c r="T35" s="60"/>
      <c r="U35" s="60"/>
      <c r="V35" s="60"/>
      <c r="W35" s="60"/>
      <c r="X35" s="60"/>
      <c r="Y35" s="60"/>
      <c r="Z35" s="60"/>
      <c r="AA35" s="60"/>
      <c r="AB35" s="60"/>
      <c r="AC35" s="60"/>
      <c r="AD35" s="62"/>
      <c r="AE35" s="63"/>
    </row>
    <row r="36" spans="1:31" ht="15.9" thickTop="1" thickBot="1" x14ac:dyDescent="0.45">
      <c r="P36" s="64"/>
    </row>
    <row r="37" spans="1:31" ht="15.9" thickTop="1" x14ac:dyDescent="0.4">
      <c r="A37" s="65"/>
      <c r="B37" s="66" t="s">
        <v>19</v>
      </c>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8"/>
    </row>
    <row r="38" spans="1:31" ht="15.45" x14ac:dyDescent="0.4">
      <c r="A38" s="69"/>
      <c r="B38" s="82"/>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2"/>
    </row>
    <row r="39" spans="1:31" ht="15.45" x14ac:dyDescent="0.4">
      <c r="A39" s="83" t="s">
        <v>109</v>
      </c>
      <c r="B39" s="70" t="s">
        <v>135</v>
      </c>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2"/>
    </row>
    <row r="40" spans="1:31" x14ac:dyDescent="0.4">
      <c r="A40" s="83"/>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2"/>
    </row>
    <row r="41" spans="1:31" ht="41.05" customHeight="1" x14ac:dyDescent="0.4">
      <c r="A41" s="84" t="s">
        <v>110</v>
      </c>
      <c r="B41" s="165" t="s">
        <v>136</v>
      </c>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72"/>
    </row>
    <row r="42" spans="1:31" ht="25" customHeight="1" x14ac:dyDescent="0.4">
      <c r="A42" s="69"/>
      <c r="B42" s="101" t="s">
        <v>155</v>
      </c>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72"/>
    </row>
    <row r="43" spans="1:31" ht="15" customHeight="1" x14ac:dyDescent="0.4">
      <c r="A43" s="83"/>
      <c r="B43" s="85"/>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2"/>
    </row>
    <row r="44" spans="1:31" ht="15.45" x14ac:dyDescent="0.4">
      <c r="A44" s="83" t="s">
        <v>137</v>
      </c>
      <c r="B44" s="70" t="s">
        <v>107</v>
      </c>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2"/>
    </row>
    <row r="45" spans="1:31" ht="24" customHeight="1" thickBot="1" x14ac:dyDescent="0.45">
      <c r="A45" s="69"/>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2"/>
    </row>
    <row r="46" spans="1:31" ht="22" customHeight="1" thickBot="1" x14ac:dyDescent="0.45">
      <c r="A46" s="69"/>
      <c r="B46" s="71" t="s">
        <v>21</v>
      </c>
      <c r="C46" s="71"/>
      <c r="D46" s="71"/>
      <c r="E46" s="71"/>
      <c r="F46" s="71"/>
      <c r="G46" s="71"/>
      <c r="H46" s="71"/>
      <c r="I46" s="71"/>
      <c r="J46" s="71"/>
      <c r="K46" s="71"/>
      <c r="L46" s="71"/>
      <c r="M46" s="71"/>
      <c r="N46" s="71"/>
      <c r="O46" s="71"/>
      <c r="P46" s="71"/>
      <c r="Q46" s="71"/>
      <c r="R46" s="71"/>
      <c r="S46" s="103"/>
      <c r="T46" s="104"/>
      <c r="U46" s="104"/>
      <c r="V46" s="104"/>
      <c r="W46" s="104"/>
      <c r="X46" s="104"/>
      <c r="Y46" s="104"/>
      <c r="Z46" s="104"/>
      <c r="AA46" s="104"/>
      <c r="AB46" s="104"/>
      <c r="AC46" s="104"/>
      <c r="AD46" s="105"/>
      <c r="AE46" s="72"/>
    </row>
    <row r="47" spans="1:31" x14ac:dyDescent="0.4">
      <c r="A47" s="69"/>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2"/>
    </row>
    <row r="48" spans="1:31" ht="63" customHeight="1" x14ac:dyDescent="0.4">
      <c r="A48" s="69"/>
      <c r="B48" s="100" t="s">
        <v>134</v>
      </c>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72"/>
    </row>
    <row r="49" spans="1:31" ht="49.3" customHeight="1" x14ac:dyDescent="0.4">
      <c r="A49" s="69"/>
      <c r="B49" s="100" t="s">
        <v>133</v>
      </c>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72"/>
    </row>
    <row r="50" spans="1:31" x14ac:dyDescent="0.4">
      <c r="A50" s="69"/>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2"/>
    </row>
    <row r="51" spans="1:31" ht="15.45" x14ac:dyDescent="0.4">
      <c r="A51" s="69"/>
      <c r="B51" s="70" t="s">
        <v>20</v>
      </c>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2"/>
    </row>
    <row r="52" spans="1:31" x14ac:dyDescent="0.4">
      <c r="A52" s="69"/>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2"/>
    </row>
    <row r="53" spans="1:31" ht="15.9" thickBot="1" x14ac:dyDescent="0.45">
      <c r="A53" s="69"/>
      <c r="B53" s="70" t="s">
        <v>13</v>
      </c>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2"/>
    </row>
    <row r="54" spans="1:31" ht="28" customHeight="1" thickBot="1" x14ac:dyDescent="0.45">
      <c r="A54" s="69"/>
      <c r="B54" s="71" t="s">
        <v>24</v>
      </c>
      <c r="C54" s="71"/>
      <c r="D54" s="71"/>
      <c r="E54" s="71"/>
      <c r="F54" s="71"/>
      <c r="G54" s="139"/>
      <c r="H54" s="140"/>
      <c r="I54" s="140"/>
      <c r="J54" s="140"/>
      <c r="K54" s="140"/>
      <c r="L54" s="140"/>
      <c r="M54" s="140"/>
      <c r="N54" s="140"/>
      <c r="O54" s="140"/>
      <c r="P54" s="140"/>
      <c r="Q54" s="140"/>
      <c r="R54" s="140"/>
      <c r="S54" s="140"/>
      <c r="T54" s="140"/>
      <c r="U54" s="140"/>
      <c r="V54" s="141"/>
      <c r="W54" s="71"/>
      <c r="X54" s="71"/>
      <c r="Y54" s="71"/>
      <c r="Z54" s="73" t="s">
        <v>23</v>
      </c>
      <c r="AA54" s="136"/>
      <c r="AB54" s="137"/>
      <c r="AC54" s="137"/>
      <c r="AD54" s="138"/>
      <c r="AE54" s="72"/>
    </row>
    <row r="55" spans="1:31" ht="15.45" thickBot="1" x14ac:dyDescent="0.45">
      <c r="A55" s="69"/>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2"/>
    </row>
    <row r="56" spans="1:31" ht="28" customHeight="1" thickBot="1" x14ac:dyDescent="0.45">
      <c r="A56" s="69"/>
      <c r="B56" s="71" t="s">
        <v>22</v>
      </c>
      <c r="C56" s="71"/>
      <c r="D56" s="71"/>
      <c r="E56" s="71"/>
      <c r="F56" s="71"/>
      <c r="G56" s="71"/>
      <c r="H56" s="71"/>
      <c r="I56" s="71"/>
      <c r="J56" s="71"/>
      <c r="K56" s="139"/>
      <c r="L56" s="140"/>
      <c r="M56" s="140"/>
      <c r="N56" s="140"/>
      <c r="O56" s="140"/>
      <c r="P56" s="140"/>
      <c r="Q56" s="140"/>
      <c r="R56" s="140"/>
      <c r="S56" s="140"/>
      <c r="T56" s="140"/>
      <c r="U56" s="140"/>
      <c r="V56" s="141"/>
      <c r="W56" s="71"/>
      <c r="X56" s="71"/>
      <c r="Y56" s="71"/>
      <c r="Z56" s="73" t="s">
        <v>23</v>
      </c>
      <c r="AA56" s="136"/>
      <c r="AB56" s="137"/>
      <c r="AC56" s="137"/>
      <c r="AD56" s="138"/>
      <c r="AE56" s="72"/>
    </row>
    <row r="57" spans="1:31" x14ac:dyDescent="0.4">
      <c r="A57" s="69"/>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2"/>
    </row>
    <row r="58" spans="1:31" ht="15.9" thickBot="1" x14ac:dyDescent="0.45">
      <c r="A58" s="69"/>
      <c r="B58" s="70" t="s">
        <v>16</v>
      </c>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2"/>
    </row>
    <row r="59" spans="1:31" ht="28" customHeight="1" thickBot="1" x14ac:dyDescent="0.45">
      <c r="A59" s="69"/>
      <c r="B59" s="71" t="s">
        <v>24</v>
      </c>
      <c r="C59" s="71"/>
      <c r="D59" s="71"/>
      <c r="E59" s="71"/>
      <c r="F59" s="71"/>
      <c r="G59" s="139"/>
      <c r="H59" s="140"/>
      <c r="I59" s="140"/>
      <c r="J59" s="140"/>
      <c r="K59" s="140"/>
      <c r="L59" s="140"/>
      <c r="M59" s="140"/>
      <c r="N59" s="140"/>
      <c r="O59" s="140"/>
      <c r="P59" s="140"/>
      <c r="Q59" s="140"/>
      <c r="R59" s="140"/>
      <c r="S59" s="140"/>
      <c r="T59" s="140"/>
      <c r="U59" s="140"/>
      <c r="V59" s="141"/>
      <c r="W59" s="71"/>
      <c r="X59" s="71"/>
      <c r="Y59" s="71"/>
      <c r="Z59" s="73" t="s">
        <v>23</v>
      </c>
      <c r="AA59" s="136"/>
      <c r="AB59" s="137"/>
      <c r="AC59" s="137"/>
      <c r="AD59" s="138"/>
      <c r="AE59" s="72"/>
    </row>
    <row r="60" spans="1:31" ht="15.45" thickBot="1" x14ac:dyDescent="0.45">
      <c r="A60" s="69"/>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2"/>
    </row>
    <row r="61" spans="1:31" ht="28" customHeight="1" thickBot="1" x14ac:dyDescent="0.45">
      <c r="A61" s="69"/>
      <c r="B61" s="71" t="s">
        <v>22</v>
      </c>
      <c r="C61" s="71"/>
      <c r="D61" s="71"/>
      <c r="E61" s="71"/>
      <c r="F61" s="71"/>
      <c r="G61" s="71"/>
      <c r="H61" s="71"/>
      <c r="I61" s="71"/>
      <c r="J61" s="71"/>
      <c r="K61" s="139"/>
      <c r="L61" s="140"/>
      <c r="M61" s="140"/>
      <c r="N61" s="140"/>
      <c r="O61" s="140"/>
      <c r="P61" s="140"/>
      <c r="Q61" s="140"/>
      <c r="R61" s="140"/>
      <c r="S61" s="140"/>
      <c r="T61" s="140"/>
      <c r="U61" s="140"/>
      <c r="V61" s="141"/>
      <c r="W61" s="71"/>
      <c r="X61" s="71"/>
      <c r="Y61" s="71"/>
      <c r="Z61" s="73" t="s">
        <v>23</v>
      </c>
      <c r="AA61" s="136"/>
      <c r="AB61" s="137"/>
      <c r="AC61" s="137"/>
      <c r="AD61" s="138"/>
      <c r="AE61" s="72"/>
    </row>
    <row r="62" spans="1:31" ht="15.45" thickBot="1" x14ac:dyDescent="0.45">
      <c r="A62" s="69"/>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2"/>
    </row>
    <row r="63" spans="1:31" ht="15.9" x14ac:dyDescent="0.4">
      <c r="A63" s="69"/>
      <c r="B63" s="74" t="s">
        <v>25</v>
      </c>
      <c r="C63" s="75"/>
      <c r="D63" s="76"/>
      <c r="E63" s="76"/>
      <c r="F63" s="76"/>
      <c r="G63" s="76"/>
      <c r="H63" s="76"/>
      <c r="I63" s="76"/>
      <c r="J63" s="76"/>
      <c r="K63" s="76"/>
      <c r="L63" s="76"/>
      <c r="M63" s="76"/>
      <c r="N63" s="76"/>
      <c r="O63" s="76"/>
      <c r="P63" s="76"/>
      <c r="Q63" s="76"/>
      <c r="R63" s="22"/>
      <c r="S63" s="22"/>
      <c r="T63" s="22"/>
      <c r="U63" s="22"/>
      <c r="V63" s="22"/>
      <c r="W63" s="22"/>
      <c r="X63" s="22"/>
      <c r="Y63" s="22"/>
      <c r="Z63" s="22"/>
      <c r="AA63" s="22"/>
      <c r="AB63" s="22"/>
      <c r="AC63" s="22"/>
      <c r="AD63" s="23" t="s">
        <v>26</v>
      </c>
      <c r="AE63" s="72"/>
    </row>
    <row r="64" spans="1:31" ht="15.9" thickBot="1" x14ac:dyDescent="0.45">
      <c r="A64" s="69"/>
      <c r="B64" s="142"/>
      <c r="C64" s="143"/>
      <c r="D64" s="144"/>
      <c r="E64" s="144"/>
      <c r="F64" s="144"/>
      <c r="G64" s="144"/>
      <c r="H64" s="144"/>
      <c r="I64" s="144"/>
      <c r="J64" s="144"/>
      <c r="K64" s="144"/>
      <c r="L64" s="144"/>
      <c r="M64" s="144"/>
      <c r="N64" s="144"/>
      <c r="O64" s="144"/>
      <c r="P64" s="143"/>
      <c r="Q64" s="143"/>
      <c r="R64" s="145"/>
      <c r="S64" s="145"/>
      <c r="T64" s="143"/>
      <c r="U64" s="143"/>
      <c r="V64" s="145"/>
      <c r="W64" s="145"/>
      <c r="X64" s="145"/>
      <c r="Y64" s="145"/>
      <c r="Z64" s="145"/>
      <c r="AA64" s="145"/>
      <c r="AB64" s="145"/>
      <c r="AC64" s="145"/>
      <c r="AD64" s="77"/>
      <c r="AE64" s="72"/>
    </row>
    <row r="65" spans="1:31" ht="16.3" thickBot="1" x14ac:dyDescent="0.45">
      <c r="A65" s="69"/>
      <c r="B65" s="146"/>
      <c r="C65" s="147"/>
      <c r="D65" s="148"/>
      <c r="E65" s="148"/>
      <c r="F65" s="148"/>
      <c r="G65" s="148"/>
      <c r="H65" s="148"/>
      <c r="I65" s="148"/>
      <c r="J65" s="148"/>
      <c r="K65" s="148"/>
      <c r="L65" s="148"/>
      <c r="M65" s="148"/>
      <c r="N65" s="148"/>
      <c r="O65" s="148"/>
      <c r="P65" s="149"/>
      <c r="Q65" s="150"/>
      <c r="R65" s="151" t="str">
        <f>IF($F$25="","row 25 above",(LOOKUP($F$25,data!$A$2:$A$38,data!$C$2:$C$38)))</f>
        <v>row 25 above</v>
      </c>
      <c r="S65" s="152"/>
      <c r="T65" s="153"/>
      <c r="U65" s="78" t="s">
        <v>27</v>
      </c>
      <c r="V65" s="151" t="str">
        <f>IF($F$25="","select school in row 25 above",(LOOKUP($F$25,data!A2:$A$38,data!$D$2:$D$38)))</f>
        <v>select school in row 25 above</v>
      </c>
      <c r="W65" s="152"/>
      <c r="X65" s="152"/>
      <c r="Y65" s="152"/>
      <c r="Z65" s="152"/>
      <c r="AA65" s="152"/>
      <c r="AB65" s="152"/>
      <c r="AC65" s="152"/>
      <c r="AD65" s="154"/>
      <c r="AE65" s="72"/>
    </row>
    <row r="66" spans="1:31" x14ac:dyDescent="0.4">
      <c r="A66" s="69"/>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2"/>
    </row>
    <row r="67" spans="1:31" x14ac:dyDescent="0.4">
      <c r="A67" s="69"/>
      <c r="B67" s="135" t="s">
        <v>28</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72"/>
    </row>
    <row r="68" spans="1:31" ht="15.45" thickBot="1" x14ac:dyDescent="0.45">
      <c r="A68" s="79"/>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1"/>
    </row>
    <row r="69" spans="1:31" ht="15.45" hidden="1" thickTop="1" x14ac:dyDescent="0.4"/>
    <row r="70" spans="1:31" ht="15.45" hidden="1" thickTop="1" x14ac:dyDescent="0.4"/>
  </sheetData>
  <sheetProtection sheet="1" objects="1" scenarios="1"/>
  <mergeCells count="72">
    <mergeCell ref="B25:E25"/>
    <mergeCell ref="B28:E28"/>
    <mergeCell ref="V64:W64"/>
    <mergeCell ref="N64:O64"/>
    <mergeCell ref="P64:Q64"/>
    <mergeCell ref="Q25:T25"/>
    <mergeCell ref="Q28:T28"/>
    <mergeCell ref="Q32:U32"/>
    <mergeCell ref="B41:AD41"/>
    <mergeCell ref="AA54:AD54"/>
    <mergeCell ref="K56:V56"/>
    <mergeCell ref="B32:F32"/>
    <mergeCell ref="R64:S64"/>
    <mergeCell ref="T64:U64"/>
    <mergeCell ref="L65:M65"/>
    <mergeCell ref="N65:O65"/>
    <mergeCell ref="P65:Q65"/>
    <mergeCell ref="R65:T65"/>
    <mergeCell ref="V65:AD65"/>
    <mergeCell ref="B65:C65"/>
    <mergeCell ref="D65:E65"/>
    <mergeCell ref="F65:G65"/>
    <mergeCell ref="H65:I65"/>
    <mergeCell ref="J65:K65"/>
    <mergeCell ref="B67:AD67"/>
    <mergeCell ref="AA56:AD56"/>
    <mergeCell ref="G54:V54"/>
    <mergeCell ref="K61:V61"/>
    <mergeCell ref="AA59:AD59"/>
    <mergeCell ref="G59:V59"/>
    <mergeCell ref="AA61:AD61"/>
    <mergeCell ref="B64:C64"/>
    <mergeCell ref="D64:E64"/>
    <mergeCell ref="F64:G64"/>
    <mergeCell ref="H64:I64"/>
    <mergeCell ref="J64:K64"/>
    <mergeCell ref="L64:M64"/>
    <mergeCell ref="X64:Y64"/>
    <mergeCell ref="Z64:AA64"/>
    <mergeCell ref="AB64:AC64"/>
    <mergeCell ref="AC1:AE1"/>
    <mergeCell ref="V1:Y2"/>
    <mergeCell ref="G30:J30"/>
    <mergeCell ref="B7:W7"/>
    <mergeCell ref="K19:N19"/>
    <mergeCell ref="Z19:AD19"/>
    <mergeCell ref="B4:AD4"/>
    <mergeCell ref="B6:AD6"/>
    <mergeCell ref="AA14:AD14"/>
    <mergeCell ref="B13:AD13"/>
    <mergeCell ref="V30:Y30"/>
    <mergeCell ref="F28:O28"/>
    <mergeCell ref="F25:O25"/>
    <mergeCell ref="F26:O26"/>
    <mergeCell ref="U25:AD25"/>
    <mergeCell ref="U26:AD26"/>
    <mergeCell ref="AA15:AD15"/>
    <mergeCell ref="G14:V14"/>
    <mergeCell ref="G33:J33"/>
    <mergeCell ref="V33:Y33"/>
    <mergeCell ref="B49:AD49"/>
    <mergeCell ref="B42:AD42"/>
    <mergeCell ref="S46:AD46"/>
    <mergeCell ref="B48:AD48"/>
    <mergeCell ref="G32:J32"/>
    <mergeCell ref="V32:Y32"/>
    <mergeCell ref="U28:AD28"/>
    <mergeCell ref="M17:AD17"/>
    <mergeCell ref="P19:Y19"/>
    <mergeCell ref="V31:AD31"/>
    <mergeCell ref="Z30:AD30"/>
    <mergeCell ref="C23:AD23"/>
  </mergeCells>
  <conditionalFormatting sqref="G30:J30">
    <cfRule type="containsText" dxfId="2" priority="3" operator="containsText" text="day/month/year">
      <formula>NOT(ISERROR(SEARCH("day/month/year",G30)))</formula>
    </cfRule>
  </conditionalFormatting>
  <conditionalFormatting sqref="K19:N19">
    <cfRule type="containsText" dxfId="1" priority="4" operator="containsText" text="day/month/year">
      <formula>NOT(ISERROR(SEARCH("day/month/year",K19)))</formula>
    </cfRule>
  </conditionalFormatting>
  <conditionalFormatting sqref="V30:Y30">
    <cfRule type="containsText" dxfId="0" priority="1" operator="containsText" text="day/month/year">
      <formula>NOT(ISERROR(SEARCH("day/month/year",V30)))</formula>
    </cfRule>
  </conditionalFormatting>
  <hyperlinks>
    <hyperlink ref="X7" r:id="rId1" xr:uid="{6F9361AC-0102-477B-B75C-44F33E631ED4}"/>
    <hyperlink ref="AD63" r:id="rId2" xr:uid="{2171CCCD-52FA-3C4A-9C0E-D5EA121480E6}"/>
  </hyperlinks>
  <printOptions horizontalCentered="1" verticalCentered="1"/>
  <pageMargins left="0" right="0" top="0" bottom="0" header="0" footer="0"/>
  <pageSetup paperSize="9" scale="63" fitToHeight="2" orientation="portrait" r:id="rId3"/>
  <rowBreaks count="1" manualBreakCount="1">
    <brk id="35" max="30" man="1"/>
  </rowBreaks>
  <drawing r:id="rId4"/>
  <extLst>
    <ext xmlns:x14="http://schemas.microsoft.com/office/spreadsheetml/2009/9/main" uri="{CCE6A557-97BC-4b89-ADB6-D9C93CAAB3DF}">
      <x14:dataValidations xmlns:xm="http://schemas.microsoft.com/office/excel/2006/main" count="2">
        <x14:dataValidation type="list" allowBlank="1" showInputMessage="1" showErrorMessage="1" xr:uid="{828ADEC0-E919-4BBE-8755-3036B4F77914}">
          <x14:formula1>
            <xm:f>data!$F$2:$F$3</xm:f>
          </x14:formula1>
          <xm:sqref>G32:J32 V32:Y32</xm:sqref>
        </x14:dataValidation>
        <x14:dataValidation type="list" allowBlank="1" showInputMessage="1" showErrorMessage="1" xr:uid="{B0D993E3-D9C7-4B30-8440-283A833BE3B4}">
          <x14:formula1>
            <xm:f>data!$A$2:$A$38</xm:f>
          </x14:formula1>
          <xm:sqref>F25:O25 U25:AD25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9879D-315F-4D18-BF75-554255A4B68A}">
  <sheetPr>
    <tabColor theme="8" tint="-0.249977111117893"/>
    <pageSetUpPr fitToPage="1"/>
  </sheetPr>
  <dimension ref="A1:J15"/>
  <sheetViews>
    <sheetView zoomScale="110" zoomScaleNormal="110" workbookViewId="0">
      <selection activeCell="B3" sqref="B3"/>
    </sheetView>
  </sheetViews>
  <sheetFormatPr defaultColWidth="0" defaultRowHeight="12.9" zeroHeight="1" x14ac:dyDescent="0.4"/>
  <cols>
    <col min="1" max="1" width="53.15234375" style="1" bestFit="1" customWidth="1"/>
    <col min="2" max="2" width="14.3046875" style="1" customWidth="1"/>
    <col min="3" max="3" width="4.15234375" style="1" customWidth="1"/>
    <col min="4" max="4" width="24.3046875" style="1" customWidth="1"/>
    <col min="5" max="5" width="14.69140625" style="1" customWidth="1"/>
    <col min="6" max="6" width="10.15234375" style="1" hidden="1" customWidth="1"/>
    <col min="7" max="7" width="12.69140625" style="1" hidden="1" customWidth="1"/>
    <col min="8" max="8" width="10.84375" style="1" hidden="1" customWidth="1"/>
    <col min="9" max="9" width="38.15234375" style="1" hidden="1" customWidth="1"/>
    <col min="10" max="10" width="51" style="1" hidden="1" customWidth="1"/>
    <col min="11" max="16384" width="8.69140625" style="1" hidden="1"/>
  </cols>
  <sheetData>
    <row r="1" spans="1:10" ht="18.45" x14ac:dyDescent="0.4">
      <c r="A1" s="168" t="s">
        <v>153</v>
      </c>
      <c r="B1" s="168"/>
      <c r="C1" s="168"/>
      <c r="D1" s="168"/>
      <c r="E1" s="168"/>
    </row>
    <row r="2" spans="1:10" x14ac:dyDescent="0.4">
      <c r="A2" s="169" t="s">
        <v>130</v>
      </c>
      <c r="B2" s="169"/>
      <c r="D2" s="18" t="s">
        <v>2</v>
      </c>
      <c r="E2" s="24">
        <f>Change_Prog!AC1</f>
        <v>45225</v>
      </c>
    </row>
    <row r="3" spans="1:10" x14ac:dyDescent="0.4">
      <c r="A3" s="13" t="s">
        <v>152</v>
      </c>
      <c r="B3" s="14"/>
      <c r="F3" s="3"/>
      <c r="G3" s="4" t="s">
        <v>29</v>
      </c>
      <c r="H3" s="4" t="s">
        <v>30</v>
      </c>
      <c r="I3" s="3"/>
      <c r="J3" s="3"/>
    </row>
    <row r="4" spans="1:10" x14ac:dyDescent="0.4">
      <c r="A4" s="89" t="s">
        <v>31</v>
      </c>
      <c r="B4" s="90"/>
      <c r="D4" s="15" t="s">
        <v>32</v>
      </c>
      <c r="E4" s="94" t="str">
        <f>(IF(B4="","",H4))</f>
        <v/>
      </c>
      <c r="F4" s="3" t="s">
        <v>33</v>
      </c>
      <c r="G4" s="6">
        <f>(EDATE(B4,9))-1</f>
        <v>273</v>
      </c>
      <c r="H4" s="6">
        <f>EDATE(G4,B7)</f>
        <v>273</v>
      </c>
      <c r="I4" s="4" t="s">
        <v>34</v>
      </c>
      <c r="J4" s="4" t="s">
        <v>35</v>
      </c>
    </row>
    <row r="5" spans="1:10" x14ac:dyDescent="0.4">
      <c r="A5" s="91" t="s">
        <v>36</v>
      </c>
      <c r="B5" s="92"/>
      <c r="D5" s="13" t="s">
        <v>37</v>
      </c>
      <c r="E5" s="93" t="str">
        <f>IF(E4="","",IF(E4&lt;B5,E4,(E4+J5)))</f>
        <v/>
      </c>
      <c r="F5" s="3" t="s">
        <v>33</v>
      </c>
      <c r="G5" s="3" t="s">
        <v>33</v>
      </c>
      <c r="H5" s="3" t="s">
        <v>33</v>
      </c>
      <c r="I5" s="4">
        <f>(DATEDIF(B5,H4,"d"))</f>
        <v>273</v>
      </c>
      <c r="J5" s="86">
        <f>ROUNDDOWN((I5*2),0)</f>
        <v>546</v>
      </c>
    </row>
    <row r="6" spans="1:10" ht="40.75" customHeight="1" x14ac:dyDescent="0.4">
      <c r="A6" s="170" t="s">
        <v>38</v>
      </c>
      <c r="B6" s="171"/>
      <c r="D6" s="25"/>
      <c r="E6" s="26"/>
      <c r="F6" s="3"/>
      <c r="G6" s="3"/>
      <c r="H6" s="3"/>
      <c r="I6" s="4"/>
      <c r="J6" s="4"/>
    </row>
    <row r="7" spans="1:10" x14ac:dyDescent="0.4">
      <c r="A7" s="13" t="s">
        <v>39</v>
      </c>
      <c r="B7" s="14"/>
      <c r="D7" s="15" t="s">
        <v>40</v>
      </c>
      <c r="E7" s="94" t="str">
        <f>IF(E4="","",H7)</f>
        <v/>
      </c>
      <c r="F7" s="3" t="s">
        <v>33</v>
      </c>
      <c r="G7" s="6">
        <f>(EDATE(B4,24))-1</f>
        <v>730</v>
      </c>
      <c r="H7" s="6">
        <f>EDATE(G7,B8)</f>
        <v>730</v>
      </c>
      <c r="I7" s="4"/>
      <c r="J7" s="4"/>
    </row>
    <row r="8" spans="1:10" x14ac:dyDescent="0.4">
      <c r="A8" s="13" t="s">
        <v>41</v>
      </c>
      <c r="B8" s="14"/>
      <c r="D8" s="13" t="s">
        <v>42</v>
      </c>
      <c r="E8" s="93" t="str">
        <f>IF(E7="","",IF(E7&lt;B5,E7,(E7+J8)))</f>
        <v/>
      </c>
      <c r="F8" s="3" t="s">
        <v>33</v>
      </c>
      <c r="G8" s="3" t="s">
        <v>33</v>
      </c>
      <c r="H8" s="3" t="s">
        <v>33</v>
      </c>
      <c r="I8" s="4">
        <f>DATEDIF(B5,H7,"d")</f>
        <v>730</v>
      </c>
      <c r="J8" s="86">
        <f>ROUNDDOWN((I8*2),0)</f>
        <v>1460</v>
      </c>
    </row>
    <row r="9" spans="1:10" x14ac:dyDescent="0.4">
      <c r="A9" s="15" t="s">
        <v>43</v>
      </c>
      <c r="B9" s="17">
        <f>(DATEDIF(B4,B5,"m"))-(B7+B8)</f>
        <v>0</v>
      </c>
      <c r="D9" s="15" t="s">
        <v>44</v>
      </c>
      <c r="E9" s="94" t="str">
        <f>IF(B3="4-year",(EDATE(B4,36))-1,IF(B3="5-year",(EDATE(B4,48))-1,""))</f>
        <v/>
      </c>
      <c r="F9" s="5"/>
      <c r="G9" s="8"/>
    </row>
    <row r="10" spans="1:10" x14ac:dyDescent="0.4">
      <c r="A10" s="15" t="s">
        <v>45</v>
      </c>
      <c r="B10" s="17" t="str">
        <f>IF(B3="4-year",36-(B9),IF(B3="5-year",48-(B9),"complete cell B3"))</f>
        <v>complete cell B3</v>
      </c>
      <c r="D10" s="13" t="s">
        <v>46</v>
      </c>
      <c r="E10" s="93" t="str">
        <f>IF(B3="","",EDATE(B14,-(B11+B12)))</f>
        <v/>
      </c>
      <c r="F10" s="7"/>
    </row>
    <row r="11" spans="1:10" x14ac:dyDescent="0.4">
      <c r="A11" s="15" t="s">
        <v>47</v>
      </c>
      <c r="B11" s="17">
        <v>12</v>
      </c>
      <c r="D11" s="2"/>
      <c r="E11" s="7"/>
      <c r="F11" s="7"/>
    </row>
    <row r="12" spans="1:10" x14ac:dyDescent="0.4">
      <c r="A12" s="13" t="s">
        <v>48</v>
      </c>
      <c r="B12" s="14">
        <v>0</v>
      </c>
      <c r="G12" s="9" t="s">
        <v>49</v>
      </c>
      <c r="H12" s="9"/>
    </row>
    <row r="13" spans="1:10" x14ac:dyDescent="0.4">
      <c r="A13" s="15" t="s">
        <v>50</v>
      </c>
      <c r="B13" s="17" t="e">
        <f>(B10*2)+B11+B12</f>
        <v>#VALUE!</v>
      </c>
      <c r="D13" s="2"/>
      <c r="E13" s="7"/>
      <c r="F13" s="7"/>
    </row>
    <row r="14" spans="1:10" x14ac:dyDescent="0.4">
      <c r="A14" s="13" t="s">
        <v>51</v>
      </c>
      <c r="B14" s="93" t="str">
        <f>IF(B3="","complete cell B3",(EDATE(B5,(B13)))-1)</f>
        <v>complete cell B3</v>
      </c>
      <c r="D14" s="10" t="s">
        <v>52</v>
      </c>
      <c r="G14" s="11" t="s">
        <v>53</v>
      </c>
      <c r="H14" s="11" t="s">
        <v>54</v>
      </c>
    </row>
    <row r="15" spans="1:10" ht="107.25" customHeight="1" x14ac:dyDescent="0.4">
      <c r="A15" s="172" t="s">
        <v>111</v>
      </c>
      <c r="B15" s="172"/>
      <c r="D15" s="173" t="str">
        <f>CONCATENATE(" |&gt;&gt;&gt;| change of programme from FT to PT =&gt; ",A4,": ",TEXT(B4,"dd-mmm-yy")," =&gt; ",A5,": ",TEXT(B5,"dd-mmm-yy")," =&gt; ",A7,": ",B7," =&gt; ",A8,": ",B8," =&gt; ",D5,": ",TEXT(E5,"dd-mmm-yy")," =&gt; ",D8,": ",TEXT(E8,"dd-mmm-yy")," =&gt; ",D10,": ",TEXT(E10,"dd-mmm-yy")," =&gt; ",A9,": ",B9," =&gt; ",A10,": ",B10," =&gt; Covid extension: ",B12, " months"," =&gt; ",A14,": ",TEXT(B14,"dd-mmm-yy")," |&gt;&gt;&gt;|")</f>
        <v xml:space="preserve"> |&gt;&gt;&gt;| change of programme from FT to PT =&gt; FT enrolment date: 00-Jan-00 =&gt; PT transfer date: 00-Jan-00 =&gt; Months interrupted b4 FT 1st progression milestone:  =&gt; Months interrupted b4 FT 2nd progression milestone:  =&gt; PT 1st progression:  =&gt; PT 2nd progression:  =&gt; PT planned writing up transfer:  =&gt; FT months completed: 0 =&gt; FT remaining months (excluding writing up): complete cell B3 =&gt; Covid extension: 0 months =&gt; New end date: complete cell B3 |&gt;&gt;&gt;|</v>
      </c>
      <c r="E15" s="173"/>
      <c r="F15" s="12"/>
    </row>
  </sheetData>
  <sheetProtection sheet="1" objects="1" scenarios="1"/>
  <mergeCells count="5">
    <mergeCell ref="A1:E1"/>
    <mergeCell ref="A2:B2"/>
    <mergeCell ref="A6:B6"/>
    <mergeCell ref="A15:B15"/>
    <mergeCell ref="D15:E15"/>
  </mergeCells>
  <dataValidations count="1">
    <dataValidation type="list" allowBlank="1" showInputMessage="1" showErrorMessage="1" errorTitle="pick from drop-down list" error="pick from drop-down list" promptTitle="drop-down list" prompt="drop-down list" sqref="B3" xr:uid="{78331A94-9EC9-4FBF-8833-7B659F57D26A}">
      <formula1>$G$14:$H$14</formula1>
    </dataValidation>
  </dataValidations>
  <printOptions horizontalCentered="1" verticalCentered="1"/>
  <pageMargins left="0" right="0" top="0" bottom="0"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B7EE-112A-44E0-BF42-6418E96D5BF0}">
  <sheetPr>
    <tabColor rgb="FF7030A0"/>
    <pageSetUpPr fitToPage="1"/>
  </sheetPr>
  <dimension ref="A1:J15"/>
  <sheetViews>
    <sheetView zoomScale="110" zoomScaleNormal="110" workbookViewId="0">
      <selection activeCell="B3" sqref="B3"/>
    </sheetView>
  </sheetViews>
  <sheetFormatPr defaultColWidth="0" defaultRowHeight="12.9" zeroHeight="1" x14ac:dyDescent="0.4"/>
  <cols>
    <col min="1" max="1" width="53.15234375" style="1" bestFit="1" customWidth="1"/>
    <col min="2" max="2" width="14.3046875" style="1" customWidth="1"/>
    <col min="3" max="3" width="4.15234375" style="1" customWidth="1"/>
    <col min="4" max="4" width="24.3046875" style="1" customWidth="1"/>
    <col min="5" max="5" width="14.69140625" style="1" customWidth="1"/>
    <col min="6" max="6" width="10.15234375" style="1" hidden="1" customWidth="1"/>
    <col min="7" max="7" width="12.69140625" style="1" hidden="1" customWidth="1"/>
    <col min="8" max="8" width="10.84375" style="1" hidden="1" customWidth="1"/>
    <col min="9" max="9" width="38.15234375" style="1" hidden="1" customWidth="1"/>
    <col min="10" max="10" width="51" style="1" hidden="1" customWidth="1"/>
    <col min="11" max="16384" width="8.69140625" style="1" hidden="1"/>
  </cols>
  <sheetData>
    <row r="1" spans="1:10" ht="18.45" x14ac:dyDescent="0.4">
      <c r="A1" s="168" t="s">
        <v>154</v>
      </c>
      <c r="B1" s="168"/>
      <c r="C1" s="168"/>
      <c r="D1" s="168"/>
      <c r="E1" s="168"/>
    </row>
    <row r="2" spans="1:10" x14ac:dyDescent="0.4">
      <c r="A2" s="169" t="s">
        <v>130</v>
      </c>
      <c r="B2" s="169"/>
      <c r="D2" s="18" t="s">
        <v>2</v>
      </c>
      <c r="E2" s="24">
        <f>Change_Prog!AC1</f>
        <v>45225</v>
      </c>
    </row>
    <row r="3" spans="1:10" x14ac:dyDescent="0.4">
      <c r="A3" s="13" t="s">
        <v>152</v>
      </c>
      <c r="B3" s="14"/>
      <c r="F3" s="3"/>
      <c r="G3" s="4" t="s">
        <v>148</v>
      </c>
      <c r="H3" s="4" t="s">
        <v>149</v>
      </c>
      <c r="I3" s="3"/>
      <c r="J3" s="3"/>
    </row>
    <row r="4" spans="1:10" x14ac:dyDescent="0.4">
      <c r="A4" s="13" t="s">
        <v>139</v>
      </c>
      <c r="B4" s="90"/>
      <c r="D4" s="15" t="s">
        <v>37</v>
      </c>
      <c r="E4" s="94" t="str">
        <f>(IF(B4="","",H4))</f>
        <v/>
      </c>
      <c r="F4" s="3" t="s">
        <v>33</v>
      </c>
      <c r="G4" s="6">
        <f>(EDATE(B4,18))-1</f>
        <v>546</v>
      </c>
      <c r="H4" s="6">
        <f>EDATE(G4,B7)</f>
        <v>546</v>
      </c>
      <c r="I4" s="4" t="s">
        <v>150</v>
      </c>
      <c r="J4" s="4" t="s">
        <v>151</v>
      </c>
    </row>
    <row r="5" spans="1:10" x14ac:dyDescent="0.4">
      <c r="A5" s="16" t="s">
        <v>140</v>
      </c>
      <c r="B5" s="92"/>
      <c r="D5" s="13" t="s">
        <v>32</v>
      </c>
      <c r="E5" s="93" t="str">
        <f>IF(E4="","",IF(E4&lt;B5,E4,(E4+J5)))</f>
        <v/>
      </c>
      <c r="F5" s="3" t="s">
        <v>33</v>
      </c>
      <c r="G5" s="3" t="s">
        <v>33</v>
      </c>
      <c r="H5" s="3" t="s">
        <v>33</v>
      </c>
      <c r="I5" s="4">
        <f>(DATEDIF(B5,H4,"d"))</f>
        <v>546</v>
      </c>
      <c r="J5" s="86">
        <f>ROUNDDOWN((I5/2),0)</f>
        <v>273</v>
      </c>
    </row>
    <row r="6" spans="1:10" ht="40.75" customHeight="1" x14ac:dyDescent="0.35">
      <c r="A6" s="174" t="s">
        <v>38</v>
      </c>
      <c r="B6" s="175"/>
      <c r="D6" s="25"/>
      <c r="E6" s="26"/>
      <c r="F6" s="3"/>
      <c r="G6" s="88" t="s">
        <v>148</v>
      </c>
      <c r="H6" s="88" t="s">
        <v>149</v>
      </c>
      <c r="I6" s="4"/>
      <c r="J6" s="4"/>
    </row>
    <row r="7" spans="1:10" x14ac:dyDescent="0.4">
      <c r="A7" s="13" t="s">
        <v>141</v>
      </c>
      <c r="B7" s="14">
        <v>0</v>
      </c>
      <c r="D7" s="15" t="s">
        <v>42</v>
      </c>
      <c r="E7" s="94" t="str">
        <f>IF(E4="","",H7)</f>
        <v/>
      </c>
      <c r="F7" s="3" t="s">
        <v>33</v>
      </c>
      <c r="G7" s="6">
        <f>(EDATE(B4,36))-1</f>
        <v>1095</v>
      </c>
      <c r="H7" s="6">
        <f>EDATE(G7,B8)</f>
        <v>1095</v>
      </c>
      <c r="I7" s="4"/>
      <c r="J7" s="4"/>
    </row>
    <row r="8" spans="1:10" x14ac:dyDescent="0.4">
      <c r="A8" s="13" t="s">
        <v>142</v>
      </c>
      <c r="B8" s="14">
        <v>0</v>
      </c>
      <c r="D8" s="13" t="s">
        <v>40</v>
      </c>
      <c r="E8" s="93" t="str">
        <f>IF(E7="","",IF(E7&lt;B5,E7,((EDATE((B5-1),(18/2))))))</f>
        <v/>
      </c>
      <c r="F8" s="3"/>
      <c r="G8" s="3"/>
      <c r="H8" s="3"/>
      <c r="I8" s="4"/>
      <c r="J8" s="86"/>
    </row>
    <row r="9" spans="1:10" x14ac:dyDescent="0.4">
      <c r="A9" s="15" t="s">
        <v>143</v>
      </c>
      <c r="B9" s="17">
        <f>(DATEDIF(B4,B5,"m"))-(B7+B8)</f>
        <v>0</v>
      </c>
      <c r="D9" s="15" t="s">
        <v>146</v>
      </c>
      <c r="E9" s="94" t="str">
        <f>IF(B3="4-year",(EDATE(B4,72))-1,IF(B3="5-year",(EDATE(B4,48))-1,""))</f>
        <v/>
      </c>
      <c r="F9" s="87"/>
      <c r="G9" s="8"/>
    </row>
    <row r="10" spans="1:10" x14ac:dyDescent="0.4">
      <c r="A10" s="15" t="s">
        <v>144</v>
      </c>
      <c r="B10" s="17" t="str">
        <f>IF(B3="4-year",72-(B9),IF(B3="5-year",84-(B9),"complete cell B3"))</f>
        <v>complete cell B3</v>
      </c>
      <c r="D10" s="13" t="s">
        <v>147</v>
      </c>
      <c r="E10" s="93" t="str">
        <f>IF(B3="","",EDATE(B14,-(B11+B12)))</f>
        <v/>
      </c>
      <c r="F10" s="7"/>
    </row>
    <row r="11" spans="1:10" x14ac:dyDescent="0.4">
      <c r="A11" s="15" t="s">
        <v>47</v>
      </c>
      <c r="B11" s="17">
        <v>12</v>
      </c>
      <c r="D11" s="2"/>
      <c r="E11" s="7"/>
      <c r="F11" s="7"/>
    </row>
    <row r="12" spans="1:10" x14ac:dyDescent="0.4">
      <c r="A12" s="13" t="s">
        <v>48</v>
      </c>
      <c r="B12" s="14">
        <v>0</v>
      </c>
      <c r="G12" s="9" t="s">
        <v>49</v>
      </c>
      <c r="H12" s="9"/>
    </row>
    <row r="13" spans="1:10" x14ac:dyDescent="0.4">
      <c r="A13" s="15" t="s">
        <v>145</v>
      </c>
      <c r="B13" s="17" t="e">
        <f>(B10/2)+B11+B12</f>
        <v>#VALUE!</v>
      </c>
      <c r="D13" s="2"/>
      <c r="E13" s="7"/>
      <c r="F13" s="7"/>
    </row>
    <row r="14" spans="1:10" x14ac:dyDescent="0.4">
      <c r="A14" s="13" t="s">
        <v>51</v>
      </c>
      <c r="B14" s="93" t="str">
        <f>IF(B3="","complete cell B3",(EDATE(B5,(B13)))-1)</f>
        <v>complete cell B3</v>
      </c>
      <c r="D14" s="10" t="s">
        <v>52</v>
      </c>
      <c r="G14" s="11" t="s">
        <v>53</v>
      </c>
      <c r="H14" s="11" t="s">
        <v>54</v>
      </c>
    </row>
    <row r="15" spans="1:10" ht="107.25" customHeight="1" x14ac:dyDescent="0.4">
      <c r="A15" s="172" t="s">
        <v>111</v>
      </c>
      <c r="B15" s="172"/>
      <c r="D15" s="173" t="str">
        <f>CONCATENATE(" |&gt;&gt;&gt;| change of programme from PT to FT =&gt; ",A4,": ",TEXT(B4,"dd-mmm-yy")," =&gt; ",A5,": ",TEXT(B5,"dd-mmm-yy")," =&gt; ",A7,": ",B7," =&gt; ",A8,": ",B8," =&gt; ",D5,": ",TEXT(E5,"dd-mmm-yy")," =&gt; ",D8,": ",TEXT(E8,"dd-mmm-yy")," =&gt; ",D10,": ",TEXT(E10,"dd-mmm-yy")," =&gt; ",A9,": ",B9," =&gt; ",A10,": ",B10," =&gt; Covid extension: ",B12, " months"," =&gt; ",A14,": ",TEXT(B14,"dd-mmm-yy")," |&gt;&gt;&gt;|")</f>
        <v xml:space="preserve"> |&gt;&gt;&gt;| change of programme from PT to FT =&gt; PT enrolment date: 00-Jan-00 =&gt; FT transfer date: 00-Jan-00 =&gt; Months interrupted b4 PT 1st progression milestone: 0 =&gt; Months interrupted b4 PT 2nd progression milestone: 0 =&gt; FT 1st progression:  =&gt; FT 2nd progression:  =&gt; FT planned writing up transfer:  =&gt; PT months completed: 0 =&gt; PT remaining months (excluding writing up): complete cell B3 =&gt; Covid extension: 0 months =&gt; New end date: complete cell B3 |&gt;&gt;&gt;|</v>
      </c>
      <c r="E15" s="173"/>
      <c r="F15" s="12"/>
    </row>
  </sheetData>
  <sheetProtection sheet="1" objects="1" scenarios="1"/>
  <mergeCells count="5">
    <mergeCell ref="A1:E1"/>
    <mergeCell ref="A2:B2"/>
    <mergeCell ref="A6:B6"/>
    <mergeCell ref="A15:B15"/>
    <mergeCell ref="D15:E15"/>
  </mergeCells>
  <dataValidations count="1">
    <dataValidation type="list" allowBlank="1" showInputMessage="1" showErrorMessage="1" errorTitle="pick from drop-down list" error="pick from drop-down list" promptTitle="drop-down list" prompt="drop-down list" sqref="B3" xr:uid="{67812E43-3967-497E-9C77-C10D460718B0}">
      <formula1>$G$14:$H$14</formula1>
    </dataValidation>
  </dataValidations>
  <printOptions horizontalCentered="1" verticalCentered="1"/>
  <pageMargins left="0" right="0" top="0" bottom="0" header="0" footer="0"/>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26B39-0C86-439D-BD0D-D0C67E45048C}">
  <dimension ref="A1:F38"/>
  <sheetViews>
    <sheetView zoomScaleNormal="100" workbookViewId="0">
      <selection activeCell="E1" sqref="E1"/>
    </sheetView>
  </sheetViews>
  <sheetFormatPr defaultColWidth="9.15234375" defaultRowHeight="14.6" x14ac:dyDescent="0.4"/>
  <cols>
    <col min="1" max="1" width="69.3046875" style="20" bestFit="1" customWidth="1"/>
    <col min="2" max="2" width="7.4609375" style="20" bestFit="1" customWidth="1"/>
    <col min="3" max="3" width="8.84375" style="20" bestFit="1" customWidth="1"/>
    <col min="4" max="4" width="29" style="20" bestFit="1" customWidth="1"/>
    <col min="5" max="5" width="9.15234375" style="20"/>
    <col min="6" max="6" width="20" style="20" customWidth="1"/>
    <col min="7" max="16384" width="9.15234375" style="20"/>
  </cols>
  <sheetData>
    <row r="1" spans="1:6" s="19" customFormat="1" x14ac:dyDescent="0.4">
      <c r="A1" s="19" t="s">
        <v>55</v>
      </c>
      <c r="B1" s="19" t="s">
        <v>56</v>
      </c>
      <c r="C1" s="19" t="s">
        <v>57</v>
      </c>
      <c r="D1" s="19" t="s">
        <v>58</v>
      </c>
      <c r="F1" s="19" t="s">
        <v>119</v>
      </c>
    </row>
    <row r="2" spans="1:6" x14ac:dyDescent="0.4">
      <c r="A2" s="20" t="s">
        <v>59</v>
      </c>
      <c r="B2" s="20" t="s">
        <v>60</v>
      </c>
      <c r="C2" s="20" t="s">
        <v>61</v>
      </c>
      <c r="D2" s="20" t="s">
        <v>62</v>
      </c>
      <c r="F2" s="20" t="s">
        <v>121</v>
      </c>
    </row>
    <row r="3" spans="1:6" x14ac:dyDescent="0.4">
      <c r="A3" s="20" t="s">
        <v>63</v>
      </c>
      <c r="B3" s="20" t="s">
        <v>64</v>
      </c>
      <c r="C3" s="20" t="s">
        <v>65</v>
      </c>
      <c r="D3" s="20" t="s">
        <v>66</v>
      </c>
      <c r="F3" s="20" t="s">
        <v>120</v>
      </c>
    </row>
    <row r="4" spans="1:6" x14ac:dyDescent="0.4">
      <c r="A4" s="20" t="s">
        <v>67</v>
      </c>
      <c r="B4" s="20" t="s">
        <v>60</v>
      </c>
      <c r="C4" s="20" t="s">
        <v>61</v>
      </c>
      <c r="D4" s="20" t="s">
        <v>62</v>
      </c>
    </row>
    <row r="5" spans="1:6" x14ac:dyDescent="0.4">
      <c r="A5" s="20" t="s">
        <v>68</v>
      </c>
      <c r="B5" s="20" t="s">
        <v>64</v>
      </c>
      <c r="C5" s="20" t="s">
        <v>65</v>
      </c>
      <c r="D5" s="20" t="s">
        <v>66</v>
      </c>
    </row>
    <row r="6" spans="1:6" x14ac:dyDescent="0.4">
      <c r="A6" s="20" t="s">
        <v>69</v>
      </c>
      <c r="B6" s="20" t="s">
        <v>64</v>
      </c>
      <c r="C6" s="20" t="s">
        <v>65</v>
      </c>
      <c r="D6" s="20" t="s">
        <v>66</v>
      </c>
    </row>
    <row r="7" spans="1:6" x14ac:dyDescent="0.4">
      <c r="A7" s="20" t="s">
        <v>70</v>
      </c>
      <c r="B7" s="20" t="s">
        <v>60</v>
      </c>
      <c r="C7" s="20" t="s">
        <v>61</v>
      </c>
      <c r="D7" s="20" t="s">
        <v>62</v>
      </c>
    </row>
    <row r="8" spans="1:6" x14ac:dyDescent="0.4">
      <c r="A8" s="20" t="s">
        <v>71</v>
      </c>
      <c r="B8" s="20" t="s">
        <v>64</v>
      </c>
      <c r="C8" s="20" t="s">
        <v>65</v>
      </c>
      <c r="D8" s="20" t="s">
        <v>66</v>
      </c>
    </row>
    <row r="9" spans="1:6" x14ac:dyDescent="0.4">
      <c r="A9" s="20" t="s">
        <v>72</v>
      </c>
      <c r="B9" s="20" t="s">
        <v>60</v>
      </c>
      <c r="C9" s="20" t="s">
        <v>61</v>
      </c>
      <c r="D9" s="20" t="s">
        <v>62</v>
      </c>
    </row>
    <row r="10" spans="1:6" x14ac:dyDescent="0.4">
      <c r="A10" s="20" t="s">
        <v>73</v>
      </c>
      <c r="B10" s="20" t="s">
        <v>64</v>
      </c>
      <c r="C10" s="20" t="s">
        <v>65</v>
      </c>
      <c r="D10" s="20" t="s">
        <v>66</v>
      </c>
    </row>
    <row r="11" spans="1:6" x14ac:dyDescent="0.4">
      <c r="A11" s="20" t="s">
        <v>74</v>
      </c>
      <c r="B11" s="20" t="s">
        <v>64</v>
      </c>
      <c r="C11" s="20" t="s">
        <v>65</v>
      </c>
      <c r="D11" s="20" t="s">
        <v>66</v>
      </c>
    </row>
    <row r="12" spans="1:6" x14ac:dyDescent="0.4">
      <c r="A12" s="20" t="s">
        <v>75</v>
      </c>
      <c r="B12" s="20" t="s">
        <v>64</v>
      </c>
      <c r="C12" s="20" t="s">
        <v>65</v>
      </c>
      <c r="D12" s="20" t="s">
        <v>66</v>
      </c>
    </row>
    <row r="13" spans="1:6" x14ac:dyDescent="0.4">
      <c r="A13" s="20" t="s">
        <v>76</v>
      </c>
      <c r="B13" s="20" t="s">
        <v>60</v>
      </c>
      <c r="C13" s="20" t="s">
        <v>61</v>
      </c>
      <c r="D13" s="20" t="s">
        <v>62</v>
      </c>
    </row>
    <row r="14" spans="1:6" x14ac:dyDescent="0.4">
      <c r="A14" s="20" t="s">
        <v>77</v>
      </c>
      <c r="B14" s="20" t="s">
        <v>64</v>
      </c>
      <c r="C14" s="20" t="s">
        <v>65</v>
      </c>
      <c r="D14" s="20" t="s">
        <v>66</v>
      </c>
    </row>
    <row r="15" spans="1:6" x14ac:dyDescent="0.4">
      <c r="A15" s="20" t="s">
        <v>78</v>
      </c>
      <c r="B15" s="20" t="s">
        <v>79</v>
      </c>
      <c r="C15" s="20" t="s">
        <v>80</v>
      </c>
      <c r="D15" s="20" t="s">
        <v>81</v>
      </c>
    </row>
    <row r="16" spans="1:6" x14ac:dyDescent="0.4">
      <c r="A16" s="20" t="s">
        <v>82</v>
      </c>
      <c r="B16" s="20" t="s">
        <v>79</v>
      </c>
      <c r="C16" s="20" t="s">
        <v>80</v>
      </c>
      <c r="D16" s="20" t="s">
        <v>81</v>
      </c>
    </row>
    <row r="17" spans="1:4" x14ac:dyDescent="0.4">
      <c r="A17" s="20" t="s">
        <v>83</v>
      </c>
      <c r="B17" s="20" t="s">
        <v>64</v>
      </c>
      <c r="C17" s="20" t="s">
        <v>65</v>
      </c>
      <c r="D17" s="20" t="s">
        <v>66</v>
      </c>
    </row>
    <row r="18" spans="1:4" x14ac:dyDescent="0.4">
      <c r="A18" s="20" t="s">
        <v>84</v>
      </c>
      <c r="B18" s="20" t="s">
        <v>60</v>
      </c>
      <c r="C18" s="20" t="s">
        <v>61</v>
      </c>
      <c r="D18" s="20" t="s">
        <v>62</v>
      </c>
    </row>
    <row r="19" spans="1:4" x14ac:dyDescent="0.4">
      <c r="A19" s="20" t="s">
        <v>85</v>
      </c>
      <c r="B19" s="20" t="s">
        <v>64</v>
      </c>
      <c r="C19" s="20" t="s">
        <v>65</v>
      </c>
      <c r="D19" s="20" t="s">
        <v>66</v>
      </c>
    </row>
    <row r="20" spans="1:4" x14ac:dyDescent="0.4">
      <c r="A20" s="20" t="s">
        <v>86</v>
      </c>
      <c r="B20" s="20" t="s">
        <v>60</v>
      </c>
      <c r="C20" s="20" t="s">
        <v>61</v>
      </c>
      <c r="D20" s="20" t="s">
        <v>62</v>
      </c>
    </row>
    <row r="21" spans="1:4" x14ac:dyDescent="0.4">
      <c r="A21" s="20" t="s">
        <v>87</v>
      </c>
      <c r="B21" s="20" t="s">
        <v>64</v>
      </c>
      <c r="C21" s="20" t="s">
        <v>65</v>
      </c>
      <c r="D21" s="20" t="s">
        <v>66</v>
      </c>
    </row>
    <row r="22" spans="1:4" x14ac:dyDescent="0.4">
      <c r="A22" s="20" t="s">
        <v>88</v>
      </c>
      <c r="B22" s="20" t="s">
        <v>60</v>
      </c>
      <c r="C22" s="20" t="s">
        <v>61</v>
      </c>
      <c r="D22" s="20" t="s">
        <v>62</v>
      </c>
    </row>
    <row r="23" spans="1:4" x14ac:dyDescent="0.4">
      <c r="A23" s="20" t="s">
        <v>89</v>
      </c>
      <c r="B23" s="20" t="s">
        <v>60</v>
      </c>
      <c r="C23" s="20" t="s">
        <v>61</v>
      </c>
      <c r="D23" s="20" t="s">
        <v>62</v>
      </c>
    </row>
    <row r="24" spans="1:4" x14ac:dyDescent="0.4">
      <c r="A24" s="20" t="s">
        <v>90</v>
      </c>
      <c r="B24" s="20" t="s">
        <v>64</v>
      </c>
      <c r="C24" s="20" t="s">
        <v>65</v>
      </c>
      <c r="D24" s="20" t="s">
        <v>66</v>
      </c>
    </row>
    <row r="25" spans="1:4" x14ac:dyDescent="0.4">
      <c r="A25" s="20" t="s">
        <v>91</v>
      </c>
      <c r="B25" s="20" t="s">
        <v>64</v>
      </c>
      <c r="C25" s="20" t="s">
        <v>65</v>
      </c>
      <c r="D25" s="20" t="s">
        <v>66</v>
      </c>
    </row>
    <row r="26" spans="1:4" x14ac:dyDescent="0.4">
      <c r="A26" s="20" t="s">
        <v>92</v>
      </c>
      <c r="B26" s="20" t="s">
        <v>79</v>
      </c>
      <c r="C26" s="20" t="s">
        <v>80</v>
      </c>
      <c r="D26" s="20" t="s">
        <v>81</v>
      </c>
    </row>
    <row r="27" spans="1:4" x14ac:dyDescent="0.4">
      <c r="A27" s="20" t="s">
        <v>93</v>
      </c>
      <c r="B27" s="20" t="s">
        <v>79</v>
      </c>
      <c r="C27" s="20" t="s">
        <v>80</v>
      </c>
      <c r="D27" s="20" t="s">
        <v>81</v>
      </c>
    </row>
    <row r="28" spans="1:4" x14ac:dyDescent="0.4">
      <c r="A28" s="20" t="s">
        <v>94</v>
      </c>
      <c r="B28" s="20" t="s">
        <v>64</v>
      </c>
      <c r="C28" s="20" t="s">
        <v>65</v>
      </c>
      <c r="D28" s="20" t="s">
        <v>66</v>
      </c>
    </row>
    <row r="29" spans="1:4" x14ac:dyDescent="0.4">
      <c r="A29" s="20" t="s">
        <v>95</v>
      </c>
      <c r="B29" s="20" t="s">
        <v>79</v>
      </c>
      <c r="C29" s="20" t="s">
        <v>80</v>
      </c>
      <c r="D29" s="20" t="s">
        <v>81</v>
      </c>
    </row>
    <row r="30" spans="1:4" x14ac:dyDescent="0.4">
      <c r="A30" s="20" t="s">
        <v>96</v>
      </c>
      <c r="B30" s="20" t="s">
        <v>79</v>
      </c>
      <c r="C30" s="20" t="s">
        <v>80</v>
      </c>
      <c r="D30" s="20" t="s">
        <v>81</v>
      </c>
    </row>
    <row r="31" spans="1:4" x14ac:dyDescent="0.4">
      <c r="A31" s="20" t="s">
        <v>97</v>
      </c>
      <c r="B31" s="20" t="s">
        <v>79</v>
      </c>
      <c r="C31" s="20" t="s">
        <v>80</v>
      </c>
      <c r="D31" s="20" t="s">
        <v>81</v>
      </c>
    </row>
    <row r="32" spans="1:4" x14ac:dyDescent="0.4">
      <c r="A32" s="20" t="s">
        <v>98</v>
      </c>
      <c r="B32" s="20" t="s">
        <v>79</v>
      </c>
      <c r="C32" s="20" t="s">
        <v>80</v>
      </c>
      <c r="D32" s="20" t="s">
        <v>81</v>
      </c>
    </row>
    <row r="33" spans="1:4" x14ac:dyDescent="0.4">
      <c r="A33" s="20" t="s">
        <v>99</v>
      </c>
      <c r="B33" s="20" t="s">
        <v>79</v>
      </c>
      <c r="C33" s="20" t="s">
        <v>80</v>
      </c>
      <c r="D33" s="20" t="s">
        <v>81</v>
      </c>
    </row>
    <row r="34" spans="1:4" x14ac:dyDescent="0.4">
      <c r="A34" s="20" t="s">
        <v>100</v>
      </c>
      <c r="B34" s="20" t="s">
        <v>60</v>
      </c>
      <c r="C34" s="20" t="s">
        <v>61</v>
      </c>
      <c r="D34" s="20" t="s">
        <v>62</v>
      </c>
    </row>
    <row r="35" spans="1:4" x14ac:dyDescent="0.4">
      <c r="A35" s="20" t="s">
        <v>101</v>
      </c>
      <c r="B35" s="20" t="s">
        <v>64</v>
      </c>
      <c r="C35" s="20" t="s">
        <v>65</v>
      </c>
      <c r="D35" s="20" t="s">
        <v>66</v>
      </c>
    </row>
    <row r="36" spans="1:4" x14ac:dyDescent="0.4">
      <c r="A36" s="20" t="s">
        <v>102</v>
      </c>
      <c r="B36" s="20" t="s">
        <v>79</v>
      </c>
      <c r="C36" s="20" t="s">
        <v>80</v>
      </c>
      <c r="D36" s="20" t="s">
        <v>81</v>
      </c>
    </row>
    <row r="37" spans="1:4" x14ac:dyDescent="0.4">
      <c r="A37" s="20" t="s">
        <v>103</v>
      </c>
      <c r="B37" s="20" t="s">
        <v>64</v>
      </c>
      <c r="C37" s="20" t="s">
        <v>65</v>
      </c>
      <c r="D37" s="20" t="s">
        <v>66</v>
      </c>
    </row>
    <row r="38" spans="1:4" x14ac:dyDescent="0.4">
      <c r="A38" s="20" t="s">
        <v>104</v>
      </c>
      <c r="B38" s="20" t="s">
        <v>64</v>
      </c>
      <c r="C38" s="20" t="s">
        <v>65</v>
      </c>
      <c r="D38" s="20" t="s">
        <v>66</v>
      </c>
    </row>
  </sheetData>
  <pageMargins left="0.7" right="0.7" top="0.75" bottom="0.75" header="0.3" footer="0.3"/>
  <pageSetup paperSize="9"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b1c6c81-440c-4d5c-b8cf-02337081e141">
      <Terms xmlns="http://schemas.microsoft.com/office/infopath/2007/PartnerControls"/>
    </lcf76f155ced4ddcb4097134ff3c332f>
    <TaxCatchAll xmlns="d5efd484-15aa-41a0-83f6-0646502cb6d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88DBC133B0C7B43A2CB7A1EA313D8D1" ma:contentTypeVersion="17" ma:contentTypeDescription="Create a new document." ma:contentTypeScope="" ma:versionID="fc84754978af22e8e54b5b5b20c9c34c">
  <xsd:schema xmlns:xsd="http://www.w3.org/2001/XMLSchema" xmlns:xs="http://www.w3.org/2001/XMLSchema" xmlns:p="http://schemas.microsoft.com/office/2006/metadata/properties" xmlns:ns2="5b1c6c81-440c-4d5c-b8cf-02337081e141" xmlns:ns3="97028615-ed06-4374-97e7-2451ae5b7b94" xmlns:ns4="d5efd484-15aa-41a0-83f6-0646502cb6d6" targetNamespace="http://schemas.microsoft.com/office/2006/metadata/properties" ma:root="true" ma:fieldsID="90c91171d26151c15d61b551edf2684a" ns2:_="" ns3:_="" ns4:_="">
    <xsd:import namespace="5b1c6c81-440c-4d5c-b8cf-02337081e141"/>
    <xsd:import namespace="97028615-ed06-4374-97e7-2451ae5b7b94"/>
    <xsd:import namespace="d5efd484-15aa-41a0-83f6-0646502cb6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1c6c81-440c-4d5c-b8cf-02337081e1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c18f9b8-5ae4-4f0b-a238-a922c51e2dd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028615-ed06-4374-97e7-2451ae5b7b9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efd484-15aa-41a0-83f6-0646502cb6d6"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ad831a5b-e2c1-40e9-ad3e-189a1d97354e}" ma:internalName="TaxCatchAll" ma:showField="CatchAllData" ma:web="97028615-ed06-4374-97e7-2451ae5b7b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C8AE51-7F73-4285-AAEC-031007E4126B}">
  <ds:schemaRefs>
    <ds:schemaRef ds:uri="http://schemas.microsoft.com/office/2006/metadata/properties"/>
    <ds:schemaRef ds:uri="http://schemas.microsoft.com/office/infopath/2007/PartnerControls"/>
    <ds:schemaRef ds:uri="5b1c6c81-440c-4d5c-b8cf-02337081e141"/>
    <ds:schemaRef ds:uri="d5efd484-15aa-41a0-83f6-0646502cb6d6"/>
  </ds:schemaRefs>
</ds:datastoreItem>
</file>

<file path=customXml/itemProps2.xml><?xml version="1.0" encoding="utf-8"?>
<ds:datastoreItem xmlns:ds="http://schemas.openxmlformats.org/officeDocument/2006/customXml" ds:itemID="{32385EEC-EBD1-40ED-8B1F-EA8126119E13}">
  <ds:schemaRefs>
    <ds:schemaRef ds:uri="http://schemas.microsoft.com/sharepoint/v3/contenttype/forms"/>
  </ds:schemaRefs>
</ds:datastoreItem>
</file>

<file path=customXml/itemProps3.xml><?xml version="1.0" encoding="utf-8"?>
<ds:datastoreItem xmlns:ds="http://schemas.openxmlformats.org/officeDocument/2006/customXml" ds:itemID="{1AA9DAF7-69F1-4CF7-BC63-7F2D59F50C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1c6c81-440c-4d5c-b8cf-02337081e141"/>
    <ds:schemaRef ds:uri="97028615-ed06-4374-97e7-2451ae5b7b94"/>
    <ds:schemaRef ds:uri="d5efd484-15aa-41a0-83f6-0646502cb6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Change_Prog</vt:lpstr>
      <vt:lpstr>FTtoPT</vt:lpstr>
      <vt:lpstr>PTtoFT</vt:lpstr>
      <vt:lpstr>data</vt:lpstr>
      <vt:lpstr>PTtoFT!Officer_dropdown</vt:lpstr>
      <vt:lpstr>Officer_dropdown</vt:lpstr>
      <vt:lpstr>PTtoFT!Officer_email_dropdown</vt:lpstr>
      <vt:lpstr>Officer_email_dropdown</vt:lpstr>
      <vt:lpstr>Change_Prog!Print_Area</vt:lpstr>
      <vt:lpstr>FTtoPT!Print_Area</vt:lpstr>
      <vt:lpstr>PTtoFT!Print_Area</vt:lpstr>
      <vt:lpstr>PTtoFT!School_Institute_dropdown</vt:lpstr>
      <vt:lpstr>School_Institute_dropdown</vt:lpstr>
    </vt:vector>
  </TitlesOfParts>
  <Manager/>
  <Company>Queen Mary, University of London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Anderson da Silva Santos</dc:creator>
  <cp:keywords/>
  <dc:description/>
  <cp:lastModifiedBy>Anderson Santos</cp:lastModifiedBy>
  <cp:revision/>
  <cp:lastPrinted>2023-02-21T09:08:50Z</cp:lastPrinted>
  <dcterms:created xsi:type="dcterms:W3CDTF">2022-08-09T11:52:56Z</dcterms:created>
  <dcterms:modified xsi:type="dcterms:W3CDTF">2023-10-25T13:11:50Z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0x010100688DBC133B0C7B43A2CB7A1EA313D8D1</vt:lpwstr>
  </property>
  <property fmtid="{D5CDD505-2E9C-101B-9397-08002B2CF9AE}" pid="3" name="MediaServiceImageTags">
    <vt:lpwstr/>
  </property>
</Properties>
</file>